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735" tabRatio="596"/>
  </bookViews>
  <sheets>
    <sheet name="план 2019  (2)" sheetId="8" r:id="rId1"/>
  </sheets>
  <definedNames>
    <definedName name="_xlnm.Print_Area" localSheetId="0">'план 2019  (2)'!$A$1:$L$58</definedName>
  </definedNames>
  <calcPr calcId="145621"/>
</workbook>
</file>

<file path=xl/calcChain.xml><?xml version="1.0" encoding="utf-8"?>
<calcChain xmlns="http://schemas.openxmlformats.org/spreadsheetml/2006/main">
  <c r="D40" i="8" l="1"/>
  <c r="D42" i="8"/>
  <c r="E42" i="8"/>
  <c r="I55" i="8"/>
  <c r="E54" i="8"/>
  <c r="H55" i="8"/>
  <c r="D54" i="8"/>
  <c r="D46" i="8"/>
  <c r="D41" i="8"/>
  <c r="D49" i="8"/>
  <c r="H47" i="8"/>
  <c r="I47" i="8"/>
  <c r="H43" i="8"/>
  <c r="I43" i="8"/>
  <c r="H38" i="8"/>
  <c r="I38" i="8"/>
  <c r="H13" i="8"/>
  <c r="I13" i="8"/>
  <c r="D43" i="8" l="1"/>
  <c r="H56" i="8"/>
  <c r="I56" i="8"/>
  <c r="E12" i="8" l="1"/>
  <c r="E11" i="8"/>
  <c r="E13" i="8" l="1"/>
  <c r="D45" i="8"/>
  <c r="D37" i="8"/>
  <c r="D35" i="8"/>
  <c r="D36" i="8"/>
  <c r="D33" i="8"/>
  <c r="D34" i="8"/>
  <c r="D31" i="8"/>
  <c r="D32" i="8"/>
  <c r="D29" i="8"/>
  <c r="D30" i="8"/>
  <c r="D27" i="8"/>
  <c r="D28" i="8"/>
  <c r="D25" i="8"/>
  <c r="D26" i="8"/>
  <c r="D22" i="8"/>
  <c r="D23" i="8"/>
  <c r="D24" i="8"/>
  <c r="D20" i="8"/>
  <c r="D21" i="8"/>
  <c r="D18" i="8"/>
  <c r="D19" i="8"/>
  <c r="D17" i="8"/>
  <c r="D16" i="8"/>
  <c r="D12" i="8"/>
  <c r="D13" i="8" s="1"/>
  <c r="D47" i="8" l="1"/>
  <c r="E53" i="8"/>
  <c r="D52" i="8"/>
  <c r="D53" i="8"/>
  <c r="E50" i="8" l="1"/>
  <c r="E51" i="8"/>
  <c r="E52" i="8"/>
  <c r="E49" i="8"/>
  <c r="E46" i="8"/>
  <c r="E45" i="8"/>
  <c r="E47" i="8" s="1"/>
  <c r="E41" i="8"/>
  <c r="E40" i="8"/>
  <c r="E43" i="8" s="1"/>
  <c r="E16" i="8"/>
  <c r="E17" i="8"/>
  <c r="E18" i="8"/>
  <c r="E19" i="8"/>
  <c r="E20" i="8"/>
  <c r="E21" i="8"/>
  <c r="E22" i="8"/>
  <c r="E23" i="8"/>
  <c r="E24" i="8"/>
  <c r="E25" i="8"/>
  <c r="E26" i="8"/>
  <c r="E27" i="8"/>
  <c r="E28" i="8"/>
  <c r="E29" i="8"/>
  <c r="E30" i="8"/>
  <c r="E31" i="8"/>
  <c r="E32" i="8"/>
  <c r="E33" i="8"/>
  <c r="E34" i="8"/>
  <c r="E35" i="8"/>
  <c r="E36" i="8"/>
  <c r="E37" i="8"/>
  <c r="E15" i="8"/>
  <c r="E55" i="8" l="1"/>
  <c r="E38" i="8"/>
  <c r="D51" i="8"/>
  <c r="D50" i="8"/>
  <c r="D15" i="8"/>
  <c r="D38" i="8" s="1"/>
  <c r="D55" i="8" l="1"/>
  <c r="E56" i="8"/>
  <c r="D56" i="8"/>
</calcChain>
</file>

<file path=xl/sharedStrings.xml><?xml version="1.0" encoding="utf-8"?>
<sst xmlns="http://schemas.openxmlformats.org/spreadsheetml/2006/main" count="139" uniqueCount="80">
  <si>
    <t>Всього</t>
  </si>
  <si>
    <t>Місце реалізації, замовник заходу, відповідальні за виконання</t>
  </si>
  <si>
    <t>№ з/п</t>
  </si>
  <si>
    <t xml:space="preserve">Витрати на реалізацію, тис. грн.    </t>
  </si>
  <si>
    <t xml:space="preserve">підприємств </t>
  </si>
  <si>
    <t>інших джерел</t>
  </si>
  <si>
    <t>Фонд ОНПС міста, району, ОТГ</t>
  </si>
  <si>
    <t xml:space="preserve">  Замовник-Курахівська міська рада (ЄДРПОУ 04053298)</t>
  </si>
  <si>
    <t>Зміст заходу</t>
  </si>
  <si>
    <t xml:space="preserve">У тому числі за рахунок коштів:  </t>
  </si>
  <si>
    <t>Державного фонду ОНПС</t>
  </si>
  <si>
    <t>Обласного фонду ОНПС</t>
  </si>
  <si>
    <t>місцевих бюджетів</t>
  </si>
  <si>
    <t>Реконструкція Курахівського міського парку "Ювілейній" Мар'їнського району Донецької області, І черга</t>
  </si>
  <si>
    <t xml:space="preserve">Проведення  науково-технічних  конференцій  і  семінарів, організація виставок,  фестивалів та інших заходів щодо пропаганди охорони навколишнього природного середовища, видання поліграфічної продукції з екологічної тематики,  створення бібліотек,  відеотек, фонотек тощо </t>
  </si>
  <si>
    <t xml:space="preserve">Функціонування державної системи моніторінгу, п. 76 ПКМУ 1147 </t>
  </si>
  <si>
    <r>
      <t xml:space="preserve">Придбання насосного та технологічного обладнання для заміни такого, що використало свої технічні можливості для каналізаційних насосних станцій  </t>
    </r>
    <r>
      <rPr>
        <b/>
        <sz val="14"/>
        <rFont val="Times New Roman"/>
        <family val="1"/>
        <charset val="204"/>
      </rPr>
      <t xml:space="preserve">(придбання насосів, зворотнього клапану та засувок для ФНС №1, №2, №3, №4, №5 та очисних споруд) </t>
    </r>
    <r>
      <rPr>
        <sz val="14"/>
        <rFont val="Times New Roman"/>
        <family val="1"/>
        <charset val="204"/>
      </rPr>
      <t>п. 2 ПКМУ 1147</t>
    </r>
  </si>
  <si>
    <t>Проведення обстеження грунтів,п. 34  ПКМУ № 1147</t>
  </si>
  <si>
    <t>Придбання обладнання для збору ТПВ, а саме контейнерів для роздільного збору відходів,  п. 68 ПКМУ № 1147</t>
  </si>
  <si>
    <t>Розширення майданчиків для збору ТПВ в м.Курахове Мар'їнського району Донецької області, п.68 ПКМУ №1147</t>
  </si>
  <si>
    <r>
      <t xml:space="preserve">Проведення заходів з захисту від підтоплення і затоплення, направлених на запобігання розвитку небезпечних геологічних процесів: Реконструкція кварталу застарілого житлового фонду, обмеженого вулицями Пушкіна і Лермонтова та проспектами Соборний і Запорізький з проведенням заходів з інженерного захисту від підтоплення житлових будинків №№ 1, 3, 7, 9 по вул. Пушкіна, №№ 4, 6, 8, 10 по вул. Лермонтова, №№ 11, 17 по пр. Соборний, №№ 22, 24, 26, 28, 30, 32, 34, 36 по пр. Запорізький у м. Курахове Мар'їнського району Донецької області. </t>
    </r>
    <r>
      <rPr>
        <b/>
        <sz val="14"/>
        <rFont val="Times New Roman"/>
        <family val="1"/>
        <charset val="204"/>
      </rPr>
      <t>Житловий будинок № 3 по вул. Пушкіна</t>
    </r>
    <r>
      <rPr>
        <sz val="14"/>
        <rFont val="Times New Roman"/>
        <family val="1"/>
        <charset val="204"/>
      </rPr>
      <t xml:space="preserve"> (п. 25 ПКМУ № 1147)</t>
    </r>
  </si>
  <si>
    <r>
      <t xml:space="preserve">Проведення заходів з захисту від підтоплення і затоплення, направлених на запобігання розвитку  небезпечних  геологічних процесів,  усуненню  або  зниженню   до   допустимого   рівня   їх негативного впливу на території і об'єкти: </t>
    </r>
    <r>
      <rPr>
        <b/>
        <sz val="14"/>
        <rFont val="Times New Roman"/>
        <family val="1"/>
        <charset val="204"/>
      </rPr>
      <t>Будівництво зливової каналізації для відведення поверхневого стоку з території багатоповерхової забудови мікрорайону "Южний"  м. Курахове (2 черга)</t>
    </r>
    <r>
      <rPr>
        <sz val="14"/>
        <rFont val="Times New Roman"/>
        <family val="1"/>
        <charset val="204"/>
      </rPr>
      <t xml:space="preserve">  (п.25 ПКМУ № 1147)</t>
    </r>
  </si>
  <si>
    <r>
      <t xml:space="preserve">Проведення заходів з захисту від підтоплення і затоплення, направлених   на   запобігання  розвитку  небезпечних  геологічних процесіва, а саме: "Реконструкція: заходи з інженерного захисту від шкідливої дії небезпечних геологічних процесів - затоплення житлового будинку </t>
    </r>
    <r>
      <rPr>
        <b/>
        <sz val="14"/>
        <rFont val="Times New Roman"/>
        <family val="1"/>
        <charset val="204"/>
      </rPr>
      <t>№ 9 по вул. Мечнікова в м. Курахове</t>
    </r>
    <r>
      <rPr>
        <sz val="14"/>
        <rFont val="Times New Roman"/>
        <family val="1"/>
        <charset val="204"/>
      </rPr>
      <t>" (п. 25 ПКМУ № 1147)</t>
    </r>
  </si>
  <si>
    <r>
      <t>Проведення заходів з захисту від підтоплення і затоплення, направлених   на   запобігання  розвитку  небезпечних  геологічних процесів, а саме: "Реконструкція: заходи з інженерного захисту від шкідливої дії небезпечних геологічних процесів - затоплення житлового будинку</t>
    </r>
    <r>
      <rPr>
        <b/>
        <sz val="14"/>
        <rFont val="Times New Roman"/>
        <family val="1"/>
        <charset val="204"/>
      </rPr>
      <t xml:space="preserve"> № 11 по вул. Мечнікова в м. Курахове</t>
    </r>
    <r>
      <rPr>
        <sz val="14"/>
        <rFont val="Times New Roman"/>
        <family val="1"/>
        <charset val="204"/>
      </rPr>
      <t>" (п. 25 ПКМУ № 1147)</t>
    </r>
  </si>
  <si>
    <r>
      <t xml:space="preserve">Проведення заходів з захисту від підтоплення і затоплення, направлених   на   запобігання  розвитку  небезпечних  геологічних процесів, а саме: "Реконструкція: заходи з інженерного захисту від шкідливої дії небезпечних геологічних процесів - затоплення житлового будинку </t>
    </r>
    <r>
      <rPr>
        <b/>
        <sz val="14"/>
        <rFont val="Times New Roman"/>
        <family val="1"/>
        <charset val="204"/>
      </rPr>
      <t>№ 13 по вул. Мечнікова в м. Курахове</t>
    </r>
    <r>
      <rPr>
        <sz val="14"/>
        <rFont val="Times New Roman"/>
        <family val="1"/>
        <charset val="204"/>
      </rPr>
      <t>" (п. 25 ПКМУ № 1147)</t>
    </r>
  </si>
  <si>
    <r>
      <t xml:space="preserve">Проведення заходів з захисту від підтоплення і затоплення, направлених на запобігання розвитку небезпечних геологічних процесів, а саме: "Реконструкція кварталу застарілого житлового фонду, обмеженого вулицями Пушкіна і Лермонтова та проспектами Соборний і Запорізький з проведенням заходів з інженерного захисту від підтоплення житлових будинків №№ 1, 3, 7, 9 по вул. Пушкіна, №№ 4, 6, 8, 10 по вул. Лермонтова, №№ 11, 17 по пр. Соборний, №№ 22, 24, 26, 28, 30, 32, 34, 36 по пр. Запорізький у м. Курахове Мар'їнського району Донецької області. </t>
    </r>
    <r>
      <rPr>
        <b/>
        <sz val="14"/>
        <rFont val="Times New Roman"/>
        <family val="1"/>
        <charset val="204"/>
      </rPr>
      <t>Житловий будинок № 1 по вул. Пушкіна</t>
    </r>
    <r>
      <rPr>
        <sz val="14"/>
        <rFont val="Times New Roman"/>
        <family val="1"/>
        <charset val="204"/>
      </rPr>
      <t>" (п. 25 ПКМУ № 1147)</t>
    </r>
  </si>
  <si>
    <r>
      <t xml:space="preserve">Проведення заходів з захисту від підтоплення і затоплення, направлених на запобігання розвитку небезпечних геологічних процесів, а саме: "Реконструкція кварталу застарілого житлового фонду, обмеженого вулицями Пушкіна і Лермонтова та проспектами Соборний і Запорізький з проведенням заходів з інженерного захисту від підтоплення житлових будинків №№ 1, 3, 7, 9 по вул. Пушкіна, №№ 4, 6, 8, 10 по вул. Лермонтова, №№ 11, 17 по пр. Соборний, №№ 22, 24, 26, 28, 30, 32, 34, 36 по пр. Запорізький у м. Курахове Мар'їнського району Донецької області. </t>
    </r>
    <r>
      <rPr>
        <b/>
        <sz val="14"/>
        <rFont val="Times New Roman"/>
        <family val="1"/>
        <charset val="204"/>
      </rPr>
      <t>Житловий будинок № 7 по вул. Пушкіна</t>
    </r>
    <r>
      <rPr>
        <sz val="14"/>
        <rFont val="Times New Roman"/>
        <family val="1"/>
        <charset val="204"/>
      </rPr>
      <t>" (п. 25 ПКМУ № 1147)</t>
    </r>
  </si>
  <si>
    <r>
      <t xml:space="preserve">Проведення заходів з захисту від підтоплення і затоплення, направлених на запобігання розвитку небезпечних геологічних процесів, а саме: "Реконструкція кварталу застарілого житлового фонду, обмеженого вулицями Пушкіна і Лермонтова та проспектами Соборний і Запорізький з проведенням заходів з інженерного захисту від підтоплення житлових будинків №№ 1, 3, 7, 9 по вул. Пушкіна, №№ 4, 6, 8, 10 по вул. Лермонтова, №№ 11, 17 по пр. Соборний, №№ 22, 24, 26, 28, 30, 32, 34, 36 по пр. Запорізький у м. Курахове Мар'їнського району Донецької області. </t>
    </r>
    <r>
      <rPr>
        <b/>
        <sz val="14"/>
        <rFont val="Times New Roman"/>
        <family val="1"/>
        <charset val="204"/>
      </rPr>
      <t>Житловий будинок № 9 по вул. Пушкіна</t>
    </r>
    <r>
      <rPr>
        <sz val="14"/>
        <rFont val="Times New Roman"/>
        <family val="1"/>
        <charset val="204"/>
      </rPr>
      <t>"</t>
    </r>
    <r>
      <rPr>
        <b/>
        <sz val="14"/>
        <rFont val="Times New Roman"/>
        <family val="1"/>
        <charset val="204"/>
      </rPr>
      <t xml:space="preserve"> (</t>
    </r>
    <r>
      <rPr>
        <sz val="14"/>
        <rFont val="Times New Roman"/>
        <family val="1"/>
        <charset val="204"/>
      </rPr>
      <t>п. 25 ПКМУ № 1147)</t>
    </r>
  </si>
  <si>
    <r>
      <t xml:space="preserve">Проведення заходів з захисту від підтоплення і затоплення, направлених   на   запобігання  розвитку  небезпечних  геологічних процесів, а саме: "Реконструкція: заходи з інженерного захисту від шкідливої дії небезпечних геологічних процесів - затоплення </t>
    </r>
    <r>
      <rPr>
        <b/>
        <sz val="14"/>
        <rFont val="Times New Roman"/>
        <family val="1"/>
        <charset val="204"/>
      </rPr>
      <t>житлового будинку № 14 по вул. Пушкіна в м. Курахове</t>
    </r>
    <r>
      <rPr>
        <sz val="14"/>
        <rFont val="Times New Roman"/>
        <family val="1"/>
        <charset val="204"/>
      </rPr>
      <t>" (п. 25 ПКМУ № 1147)</t>
    </r>
  </si>
  <si>
    <r>
      <t xml:space="preserve">Проведення заходів з захисту від підтоплення і затоплення, направлених   на   запобігання  розвитку  небезпечних  геологічних процесів, а саме: "Реконструкція: заходи з інженерного захисту від шкідливої дії небезпечних геологічних процесів - затоплення </t>
    </r>
    <r>
      <rPr>
        <b/>
        <sz val="14"/>
        <rFont val="Times New Roman"/>
        <family val="1"/>
        <charset val="204"/>
      </rPr>
      <t>житлового будинку № 16 по вул. Пушкіна в м. Курахове</t>
    </r>
    <r>
      <rPr>
        <sz val="14"/>
        <rFont val="Times New Roman"/>
        <family val="1"/>
        <charset val="204"/>
      </rPr>
      <t>" (п. 25 ПКМУ № 1147)</t>
    </r>
  </si>
  <si>
    <r>
      <t xml:space="preserve">Проведення заходів з захисту від підтоплення і затоплення, направлених на запобігання розвитку небезпечних геологічних процесів, а саме: "Реконструкція кварталу застарілого житлового фонду, обмеженого вулицями Пушкіна і Лермонтова та проспектами Соборний та Запорізький з проведенням заходів з інженерного захисту від підтоплення </t>
    </r>
    <r>
      <rPr>
        <b/>
        <sz val="14"/>
        <rFont val="Times New Roman"/>
        <family val="1"/>
        <charset val="204"/>
      </rPr>
      <t>житлового будинку № 4 по вул. Лермонтова в м.Курахове</t>
    </r>
    <r>
      <rPr>
        <sz val="14"/>
        <rFont val="Times New Roman"/>
        <family val="1"/>
        <charset val="204"/>
      </rPr>
      <t>"</t>
    </r>
    <r>
      <rPr>
        <b/>
        <sz val="14"/>
        <rFont val="Times New Roman"/>
        <family val="1"/>
        <charset val="204"/>
      </rPr>
      <t xml:space="preserve"> (</t>
    </r>
    <r>
      <rPr>
        <sz val="14"/>
        <rFont val="Times New Roman"/>
        <family val="1"/>
        <charset val="204"/>
      </rPr>
      <t>п. 25 ПКМУ № 1147)</t>
    </r>
  </si>
  <si>
    <r>
      <t xml:space="preserve">Проведення заходів з захисту від підтоплення і затоплення, направлених на запобігання розвитку небезпечних геологічних процесів, а саме: "Реконструкція кварталу застарілого житлового фонду, обмеженого вулицями Пушкіна і Лермонтова та проспектами Соборний та Запорізький з проведенням заходів з інженерного захисту від підтоплення </t>
    </r>
    <r>
      <rPr>
        <b/>
        <sz val="14"/>
        <rFont val="Times New Roman"/>
        <family val="1"/>
        <charset val="204"/>
      </rPr>
      <t>житлового будинку № 6 по вул. Лермонтова в м.Курахове</t>
    </r>
    <r>
      <rPr>
        <sz val="14"/>
        <rFont val="Times New Roman"/>
        <family val="1"/>
        <charset val="204"/>
      </rPr>
      <t>"</t>
    </r>
    <r>
      <rPr>
        <b/>
        <sz val="14"/>
        <rFont val="Times New Roman"/>
        <family val="1"/>
        <charset val="204"/>
      </rPr>
      <t xml:space="preserve"> </t>
    </r>
    <r>
      <rPr>
        <sz val="14"/>
        <rFont val="Times New Roman"/>
        <family val="1"/>
        <charset val="204"/>
      </rPr>
      <t xml:space="preserve">(п. 25 ПКМУ № 1147) </t>
    </r>
  </si>
  <si>
    <r>
      <t>Проведення заходів з захисту від підтоплення і затоплення, направлених на запобігання розвитку небезпечних геологічних процесів, а саме: "Реконструкція кварталу застарілого житлового фонду, обмеженого вулицями Пушкіна і Лермонтова та проспектами Соборний та Запорізький з проведенням заходів з інженерного захисту від підтоплення</t>
    </r>
    <r>
      <rPr>
        <b/>
        <sz val="14"/>
        <rFont val="Times New Roman"/>
        <family val="1"/>
        <charset val="204"/>
      </rPr>
      <t xml:space="preserve"> житлового будинку № 8 по вул. Лермонтова в м.Курахове</t>
    </r>
    <r>
      <rPr>
        <sz val="14"/>
        <rFont val="Times New Roman"/>
        <family val="1"/>
        <charset val="204"/>
      </rPr>
      <t>".</t>
    </r>
    <r>
      <rPr>
        <b/>
        <sz val="14"/>
        <rFont val="Times New Roman"/>
        <family val="1"/>
        <charset val="204"/>
      </rPr>
      <t xml:space="preserve"> </t>
    </r>
    <r>
      <rPr>
        <sz val="14"/>
        <rFont val="Times New Roman"/>
        <family val="1"/>
        <charset val="204"/>
      </rPr>
      <t xml:space="preserve">(п. 25 ПКМУ № 1147) </t>
    </r>
  </si>
  <si>
    <r>
      <t xml:space="preserve">Проведення заходів з захисту від підтоплення і затоплення, направлених на запобігання розвитку небезпечних геологічних процесів, а саме: "Реконструкція: Заходи з інженерного захисту від шкідливих дій  опасних геологічних процесів - затоплення адміністративного будинку по </t>
    </r>
    <r>
      <rPr>
        <b/>
        <sz val="14"/>
        <rFont val="Times New Roman"/>
        <family val="1"/>
        <charset val="204"/>
      </rPr>
      <t>пр.Соборний, 4 (Комсомольский) в м.Курахове</t>
    </r>
    <r>
      <rPr>
        <sz val="14"/>
        <rFont val="Times New Roman"/>
        <family val="1"/>
        <charset val="204"/>
      </rPr>
      <t>"</t>
    </r>
    <r>
      <rPr>
        <b/>
        <sz val="14"/>
        <rFont val="Times New Roman"/>
        <family val="1"/>
        <charset val="204"/>
      </rPr>
      <t xml:space="preserve"> </t>
    </r>
    <r>
      <rPr>
        <sz val="14"/>
        <rFont val="Times New Roman"/>
        <family val="1"/>
        <charset val="204"/>
      </rPr>
      <t xml:space="preserve">(п. 25 ПКМУ № 1147) </t>
    </r>
  </si>
  <si>
    <r>
      <t xml:space="preserve">Проведення заходів з захисту від підтоплення і затоплення, направлених на запобігання розвитку небезпечних геологічних процесів, а саме "Реконструкція кварталу застарілого житлового фонду, обмеженого вулицями Пушкіна і Лермонтова та проспектами Соборний і Запорізький з проведенням заходів з інженерного захисту від підтоплення житлових будинків №№ 1, 3, 7, 9 по вул. Пушкіна, №№ 4, 6, 8, 10 по вул. Лермонтова, №№ 11, 17 по пр. Соборний, №№ 22, 24, 26, 28, 30, 32, 34, 36 по пр. Запорізький у м. Курахове Мар'їнського району Донецької області. </t>
    </r>
    <r>
      <rPr>
        <b/>
        <sz val="14"/>
        <rFont val="Times New Roman"/>
        <family val="1"/>
        <charset val="204"/>
      </rPr>
      <t>Житловий будинок № 11 по пр. Соборний</t>
    </r>
    <r>
      <rPr>
        <sz val="14"/>
        <rFont val="Times New Roman"/>
        <family val="1"/>
        <charset val="204"/>
      </rPr>
      <t>" (п. 25 ПКМУ № 1147)</t>
    </r>
  </si>
  <si>
    <r>
      <t xml:space="preserve">Проведення заходів з захисту від підтоплення і затоплення, направлених на запобігання розвитку небезпечних геологічних процесів, а саме: "Реконструкція кварталу застарілого житлового фонду, обмеженого вулицями Пушкіна і Лермонтова та проспектами Соборний і Запорізький з проведенням заходів з інженерного захисту від підтоплення житлових будинків №№ 1, 3, 7, 9 по вул. Пушкіна, №№ 4, 6, 8, 10 по вул. Лермонтова, №№ 11, 17 по пр. Соборний, №№ 22, 24, 26, 28, 30, 32, 34, 36 по пр. Запорізький у м. Курахове Мар'їнського району Донецької області. </t>
    </r>
    <r>
      <rPr>
        <b/>
        <sz val="14"/>
        <rFont val="Times New Roman"/>
        <family val="1"/>
        <charset val="204"/>
      </rPr>
      <t>Житловий будинок № 17 по пр. Соборний</t>
    </r>
    <r>
      <rPr>
        <sz val="14"/>
        <rFont val="Times New Roman"/>
        <family val="1"/>
        <charset val="204"/>
      </rPr>
      <t>" (п. 25 ПКМУ № 1147)</t>
    </r>
  </si>
  <si>
    <r>
      <t xml:space="preserve">Проведення заходів з захисту від підтоплення і затоплення, направлених на запобігання розвитку небезпечних геологічних процесів, а саме: "Реконструкція кварталу застарілого житлового фонду, обмеженого вулицями Пушкіна і Лермонтова та проспектами Соборний і Запорізький з проведенням заходів з інженерного захисту від підтоплення житлових будинків №№ 1, 3, 7, 9 по вул. Пушкіна, №№ 4, 6, 8, 10 по вул. Лермонтова, №№ 11, 17 по пр. Соборний, №№ 22, 24, 26, 28, 30, 32, 34, 36 по пр. Запорізький у м. Курахове Мар'їнського району Донецької області. </t>
    </r>
    <r>
      <rPr>
        <b/>
        <sz val="14"/>
        <rFont val="Times New Roman"/>
        <family val="1"/>
        <charset val="204"/>
      </rPr>
      <t>Житловий будинок № 22 по пр. Запорізький</t>
    </r>
    <r>
      <rPr>
        <sz val="14"/>
        <rFont val="Times New Roman"/>
        <family val="1"/>
        <charset val="204"/>
      </rPr>
      <t>" (п. 25 ПКМУ № 1147)</t>
    </r>
  </si>
  <si>
    <r>
      <t xml:space="preserve">Проведення заходів з захисту від підтоплення і затоплення, направлених на запобігання розвитку небезпечних геологічних процесів, а саме: "Реконструкція кварталу застарілого житлового фонду, обмеженого вулицями Пушкіна і Лермонтова та проспектами Соборний і Запорізький з проведенням заходів з інженерного захисту від підтоплення житлових будинків №№ 1, 3, 7, 9 по вул. Пушкіна, №№ 4, 6, 8, 10 по вул. Лермонтова, №№ 11, 17 по пр. Соборний, №№ 22, 24, 26, 28, 30, 32, 34, 36 по пр. Запорізький у м. Курахове Мар'їнського району Донецької області. </t>
    </r>
    <r>
      <rPr>
        <b/>
        <sz val="14"/>
        <rFont val="Times New Roman"/>
        <family val="1"/>
        <charset val="204"/>
      </rPr>
      <t>Житловий будинок № 28 по пр. Запорізький</t>
    </r>
    <r>
      <rPr>
        <sz val="14"/>
        <rFont val="Times New Roman"/>
        <family val="1"/>
        <charset val="204"/>
      </rPr>
      <t>" (п.25 ПКМУ № 1147)</t>
    </r>
  </si>
  <si>
    <r>
      <t xml:space="preserve">Проведення заходів з захисту від підтоплення і затоплення, направлених на запобігання розвитку небезпечних геологічних процесів, а саме: "Реконструкція кварталу застарілого житлового фонду, обмеженого вулицями Пушкіна і Лермонтова та проспектами Соборний і Запорізький з проведенням заходів з інженерного захисту від підтоплення житлових будинків №№ 1, 3, 7, 9 по вул. Пушкіна, №№ 4, 6, 8, 10 по вул. Лермонтова, №№ 11, 17 по пр. Соборний, №№ 22, 24, 26, 28, 30, 32, 34, 36 по пр. Запорізький у м. Курахове Мар'їнського району Донецької області. </t>
    </r>
    <r>
      <rPr>
        <b/>
        <sz val="14"/>
        <rFont val="Times New Roman"/>
        <family val="1"/>
        <charset val="204"/>
      </rPr>
      <t>Житловий будинок № 34 по пр. Запорізький</t>
    </r>
    <r>
      <rPr>
        <sz val="14"/>
        <rFont val="Times New Roman"/>
        <family val="1"/>
        <charset val="204"/>
      </rPr>
      <t>" (п.25 ПКМУ № 1147)</t>
    </r>
  </si>
  <si>
    <r>
      <t xml:space="preserve">Проведення заходів з захисту від підтоплення і затоплення, направлених на запобігання розвитку небезпечних геологічних процесів, а саме: "Реконструкція кварталу застарілого житлового фонду, обмеженого вулицями Пушкіна і Лермонтова та проспектами Соборний і Запорізький з проведенням заходів з інженерного захисту від підтоплення житлових будинків №№ 1, 3, 7, 9 по вул. Пушкіна, №№ 4, 6, 8, 10 по вул. Лермонтова, №№ 11, 17 по пр. Соборний, №№ 22, 24, 26, 28, 30, 32, 34, 36 по пр. Запорізький у м. Курахове Мар'їнського району Донецької області. </t>
    </r>
    <r>
      <rPr>
        <b/>
        <sz val="14"/>
        <rFont val="Times New Roman"/>
        <family val="1"/>
        <charset val="204"/>
      </rPr>
      <t>Житловий будинок № 36 по пр. Запорізький</t>
    </r>
    <r>
      <rPr>
        <sz val="14"/>
        <rFont val="Times New Roman"/>
        <family val="1"/>
        <charset val="204"/>
      </rPr>
      <t>" (п.25 ПКМУ № 1147)</t>
    </r>
  </si>
  <si>
    <r>
      <t xml:space="preserve"> Розроблення проектно-кошторисної доккументації (ТЕО), а саме: "</t>
    </r>
    <r>
      <rPr>
        <b/>
        <sz val="14"/>
        <rFont val="Times New Roman"/>
        <family val="1"/>
        <charset val="204"/>
      </rPr>
      <t>Реконструкція очисних споруд м.Курахове Мар'їнського району Донецької області</t>
    </r>
    <r>
      <rPr>
        <sz val="14"/>
        <rFont val="Times New Roman"/>
        <family val="1"/>
        <charset val="204"/>
      </rPr>
      <t xml:space="preserve">"  (п.78 ПКМУ 1147) </t>
    </r>
  </si>
  <si>
    <r>
      <t>Розроблення проектно-кошторисної документації "</t>
    </r>
    <r>
      <rPr>
        <b/>
        <sz val="14"/>
        <rFont val="Times New Roman"/>
        <family val="1"/>
        <charset val="204"/>
      </rPr>
      <t>Реконструкція насосної каналізаційної станції №2 в м. Курахове</t>
    </r>
    <r>
      <rPr>
        <sz val="14"/>
        <rFont val="Times New Roman"/>
        <family val="1"/>
        <charset val="204"/>
      </rPr>
      <t>", ( п.78 ПКМУ 1147)</t>
    </r>
  </si>
  <si>
    <r>
      <t xml:space="preserve">Проведення заходів з захисту від підтоплення і затоплення, направлених на запобігання розвитку небезпечних геологічних процесів, а саме: "Реконструкція кварталу застарілого житлового фонду, обмеженого вулицями Пушкіна і Лермонтова та проспектами Соборний і Запорізький з проведенням заходів з інженерного захисту від підтоплення житлових будинків №№ 1, 3, 7, 9 по вул. Пушкіна, №№ 4, 6, 8, 10 по вул. Лермонтова, №№ 11, 17 по пр. Соборний, №№ 22, 24, 26, 28, 30, 32, 34, 36 по пр. Запорізький у м. Курахове Мар'їнського району Донецької області. </t>
    </r>
    <r>
      <rPr>
        <b/>
        <sz val="14"/>
        <rFont val="Times New Roman"/>
        <family val="1"/>
        <charset val="204"/>
      </rPr>
      <t>Житловий будинок № 24 по пр. Запорізький</t>
    </r>
    <r>
      <rPr>
        <sz val="14"/>
        <rFont val="Times New Roman"/>
        <family val="1"/>
        <charset val="204"/>
      </rPr>
      <t>" (п. 25 ПКМУ № 1147)</t>
    </r>
  </si>
  <si>
    <r>
      <t xml:space="preserve">Проведення заходів з захисту від підтоплення і затоплення, направлених на запобігання розвитку небезпечних геологічних процесів, а саме: "Реконструкція кварталу застарілого житлового фонду, обмеженого вулицями Пушкіна і Лермонтова та проспектами Соборний і Запорізький з проведенням заходів з інженерного захисту від підтоплення житлових будинків №№ 1, 3, 7, 9 по вул. Пушкіна, №№ 4, 6, 8, 10 по вул. Лермонтова, №№ 11, 17 по пр. Соборний, №№ 22, 24, 26, 28, 30, 32, 34, 36 по пр. Запорізький у м. Курахове Мар'їнського району Донецької області. </t>
    </r>
    <r>
      <rPr>
        <b/>
        <sz val="14"/>
        <rFont val="Times New Roman"/>
        <family val="1"/>
        <charset val="204"/>
      </rPr>
      <t>Житловий будинок № 10 по вул. Лермонтова</t>
    </r>
    <r>
      <rPr>
        <sz val="14"/>
        <rFont val="Times New Roman"/>
        <family val="1"/>
        <charset val="204"/>
      </rPr>
      <t>" (п. 25 ПКМУ № 1147)</t>
    </r>
  </si>
  <si>
    <t>Отриманий результат (стадія реалізації заходу (проекту), потужність введених об'єктів</t>
  </si>
  <si>
    <t>план</t>
  </si>
  <si>
    <t>факт</t>
  </si>
  <si>
    <t xml:space="preserve">тривають роботи за робочим проектом </t>
  </si>
  <si>
    <t>Звіт про виконання заходів Програми економічного і соціального розвитку  м. Курахове Мар'їнського району</t>
  </si>
  <si>
    <t>Розпочато роботи (прокладка інженерних комунікацій) згідно робочого проекту "Реконструкція Курахівського міського парку "Ювілейній" Мар'їнського району Донецької області"</t>
  </si>
  <si>
    <t xml:space="preserve">розпочато роботи за робочим проектом </t>
  </si>
  <si>
    <t>(розділ  «Охорона навколишнього природного середовища»)  на 2019 року</t>
  </si>
  <si>
    <t>2. ОХОРОНА І РАЦІОНАЛЬНЕ ВИКОРИСТАННЯ ВОДНИХ РЕСУРСІВ</t>
  </si>
  <si>
    <r>
      <t xml:space="preserve">Розроблення,  виготовлення та придбання систем, приладів 
оснащення  спеціального  транспорту  для  здійснення контролю  за кількістю та якістю поверхневих, підземних та стічних вод і скидів шкідливих речовин у водні ресурси </t>
    </r>
    <r>
      <rPr>
        <b/>
        <sz val="14"/>
        <rFont val="Times New Roman"/>
        <family val="1"/>
        <charset val="204"/>
      </rPr>
      <t xml:space="preserve">(придбання вузлу обліку стічних вод)  </t>
    </r>
    <r>
      <rPr>
        <sz val="14"/>
        <rFont val="Times New Roman"/>
        <family val="1"/>
        <charset val="204"/>
      </rPr>
      <t xml:space="preserve">п. 17 ПКМУ 1147 </t>
    </r>
  </si>
  <si>
    <t>3. ОХОРОНА І РАЦІОНАЛЬНЕ ВИКОРИСТАННЯ ЗЕМЕЛЬ ТА МІНЕРАЛЬНИХ РЕСУРІВ.</t>
  </si>
  <si>
    <t>придбання вузлу обліку стічних вод (1 од)</t>
  </si>
  <si>
    <t>1 од.</t>
  </si>
  <si>
    <t>4. ОХОРОНА І РАЦІОНАЛЬНЕ  ВИКОРИСТАННЯ ПРИРОДНИХ РОСЛИННИХ РЕСУРСІВ, РЕСУРСІВ ТВАРИННОГО СВІТУ ТА ЗБЕРЕЖЕННЯ ПРИРОДНО-ЗАПОВІДНОГО ФОНДУ</t>
  </si>
  <si>
    <t>Заходи з озеленення міста (догляд, утримання, оновлення зелених насадень парків, скверів, вулиць, площі, проспектів, кладовиз та інших територій загального користування)  п. 47 ПКМУ № 1147</t>
  </si>
  <si>
    <t>5. РАЦІОНАЛЬНЕ  ВИКОРИСТАННЯ І ЗБЕРІГАННЯ ВІДХОДІВ ВИРОБНИЦТВА І ПОБУТОВИХ ВІДХОДІВ.</t>
  </si>
  <si>
    <t>Підвищення обізнаності та культури населення у сфері екології та природних ресурсів, у тому числі поводження з ТПВ. (виготовлення поліграфічної продукції з екологічної тематики) 25 банерів</t>
  </si>
  <si>
    <t>надання інформації в режимі on-line цілодобово</t>
  </si>
  <si>
    <t xml:space="preserve">Розроблено проектно-кошторисну документацію </t>
  </si>
  <si>
    <r>
      <t>Наукові дослідження, проектні та проектно-конструкторські розроблення,  що  охоплюють  зазначені  у переліку природоохоронні заходи, розроблення техніко-економічного обгрунтування</t>
    </r>
    <r>
      <rPr>
        <b/>
        <sz val="14"/>
        <rFont val="Times New Roman"/>
        <family val="1"/>
        <charset val="204"/>
      </rPr>
      <t xml:space="preserve"> (еколого -агрохімічне обстеження та паспортизація земельної діялянки по вул. Мечникова, м.Курахове Мар'їнського району Донецької області)</t>
    </r>
    <r>
      <rPr>
        <sz val="14"/>
        <rFont val="Times New Roman"/>
        <family val="1"/>
        <charset val="204"/>
      </rPr>
      <t xml:space="preserve">,  п.78 ПКМУ 1147 </t>
    </r>
  </si>
  <si>
    <t>агрохімічне обстеження та паспортизація земельної діялянки</t>
  </si>
  <si>
    <t>6. НАУКА, ІНФОРМАЦІЯ, ОСВІТА ТА МОНІТОРИНГ ОХОРОНИ НАВКОЛИШНЬОГО ПРИРОДНОГО СЕРЕДОВИЩА.</t>
  </si>
  <si>
    <t xml:space="preserve">завершено роботи за робочим проектом </t>
  </si>
  <si>
    <t>Придбання зелених насаджень(субвенція)</t>
  </si>
  <si>
    <t>Завершено роботи з розширення існуючих майданчиків ТПВ для організації роздільного збору ТПВ</t>
  </si>
  <si>
    <t>Всього за розділом</t>
  </si>
  <si>
    <t>ВСЬОГО</t>
  </si>
  <si>
    <t>Наукові дослідження, проектні та проектно-конструкторські розроблення,  що  охоплюють  зазначені  у переліку природоохоронні заходи (коригування проектів реконструкції кварталу застарілого житлового фонду)</t>
  </si>
  <si>
    <t>Перераховано субвенцію Красногорівці на придбання зелених насаджень</t>
  </si>
  <si>
    <t>Мар'їнка/Красногорівка</t>
  </si>
  <si>
    <t>Придбання 56 контейнерів  для роздільного збору</t>
  </si>
  <si>
    <t>Догляд та утримання зелених насаджень</t>
  </si>
  <si>
    <t xml:space="preserve">14. Проведено обстеження грунтів згідно робочого проекту «Будівництво футбольного поля зі штучним покриттям, розташованого за адресою: Донецька область, Мар'їнський район, м. Курахове, вул. Мечнікова», пошуково-розвідувальні роботи на Успенівській  ділянці підземних вод, інженерно-геологічні вишукування на об'єкті: "Територія житлових будинків № 111, 113, 115, 117 по вул.Урожайній та житлового будинку №4 по пр.Запорізькому </t>
  </si>
  <si>
    <t>Додаток 2 до інформації  про результати виконання Програми соціально-економічного та культурного розвитку м.Курахове за 2019 рік</t>
  </si>
  <si>
    <t xml:space="preserve">                                                Секретар ради                                                                                                                          Наталя ПУЖАЙЛО</t>
  </si>
  <si>
    <t>Заступник міського голови з питань діяльності виконавчих органів Курахівської міської ради                                               Олена ІРКОБАЄВА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</si>
</sst>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"/>
    <numFmt numFmtId="165" formatCode="0.000"/>
    <numFmt numFmtId="166" formatCode="0.0"/>
  </numFmts>
  <fonts count="12" x14ac:knownFonts="1">
    <font>
      <sz val="10"/>
      <name val="Arial Cyr"/>
      <charset val="204"/>
    </font>
    <font>
      <sz val="10"/>
      <name val="Arial Cyr"/>
      <charset val="204"/>
    </font>
    <font>
      <sz val="14"/>
      <name val="Times New Roman"/>
      <family val="1"/>
      <charset val="204"/>
    </font>
    <font>
      <sz val="14"/>
      <name val="Arial"/>
      <family val="2"/>
      <charset val="204"/>
    </font>
    <font>
      <b/>
      <sz val="14"/>
      <name val="Times New Roman"/>
      <family val="1"/>
      <charset val="204"/>
    </font>
    <font>
      <b/>
      <sz val="14"/>
      <name val="Arial"/>
      <family val="2"/>
      <charset val="204"/>
    </font>
    <font>
      <sz val="14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color theme="0"/>
      <name val="Times New Roman"/>
      <family val="1"/>
      <charset val="204"/>
    </font>
    <font>
      <b/>
      <sz val="14"/>
      <color theme="0"/>
      <name val="Arial"/>
      <family val="2"/>
      <charset val="204"/>
    </font>
    <font>
      <sz val="14"/>
      <color theme="0"/>
      <name val="Arial"/>
      <family val="2"/>
      <charset val="204"/>
    </font>
    <font>
      <b/>
      <sz val="14"/>
      <color theme="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137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Border="1" applyAlignment="1">
      <alignment horizontal="center" vertical="center" wrapText="1"/>
    </xf>
    <xf numFmtId="9" fontId="2" fillId="2" borderId="0" xfId="0" applyNumberFormat="1" applyFont="1" applyFill="1" applyBorder="1" applyAlignment="1">
      <alignment horizontal="center" vertical="center" wrapText="1"/>
    </xf>
    <xf numFmtId="2" fontId="2" fillId="2" borderId="0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164" fontId="3" fillId="2" borderId="0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2" fillId="2" borderId="1" xfId="2" applyFont="1" applyFill="1" applyBorder="1" applyAlignment="1" applyProtection="1">
      <alignment horizontal="center" vertical="top" wrapText="1"/>
      <protection locked="0"/>
    </xf>
    <xf numFmtId="164" fontId="3" fillId="0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164" fontId="3" fillId="0" borderId="0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top" wrapText="1"/>
    </xf>
    <xf numFmtId="0" fontId="6" fillId="0" borderId="1" xfId="3" applyFont="1" applyFill="1" applyBorder="1" applyAlignment="1" applyProtection="1">
      <alignment horizontal="left" vertical="top" wrapText="1"/>
      <protection locked="0"/>
    </xf>
    <xf numFmtId="0" fontId="3" fillId="2" borderId="0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center" vertical="top" wrapText="1"/>
    </xf>
    <xf numFmtId="0" fontId="2" fillId="2" borderId="1" xfId="0" applyNumberFormat="1" applyFont="1" applyFill="1" applyBorder="1" applyAlignment="1">
      <alignment vertical="top" wrapText="1"/>
    </xf>
    <xf numFmtId="0" fontId="2" fillId="2" borderId="1" xfId="0" applyNumberFormat="1" applyFont="1" applyFill="1" applyBorder="1" applyAlignment="1">
      <alignment horizontal="left" vertical="top" wrapText="1"/>
    </xf>
    <xf numFmtId="165" fontId="3" fillId="2" borderId="0" xfId="0" applyNumberFormat="1" applyFont="1" applyFill="1" applyBorder="1" applyAlignment="1">
      <alignment horizontal="center" vertical="center" wrapText="1"/>
    </xf>
    <xf numFmtId="165" fontId="2" fillId="2" borderId="1" xfId="0" applyNumberFormat="1" applyFont="1" applyFill="1" applyBorder="1" applyAlignment="1">
      <alignment horizontal="center" vertical="center" wrapText="1"/>
    </xf>
    <xf numFmtId="165" fontId="3" fillId="0" borderId="0" xfId="0" applyNumberFormat="1" applyFont="1" applyFill="1" applyBorder="1" applyAlignment="1">
      <alignment horizontal="center" vertical="center" wrapText="1"/>
    </xf>
    <xf numFmtId="165" fontId="2" fillId="0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top" wrapText="1"/>
    </xf>
    <xf numFmtId="165" fontId="6" fillId="2" borderId="1" xfId="2" applyNumberFormat="1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0" xfId="0" applyFont="1" applyFill="1"/>
    <xf numFmtId="165" fontId="2" fillId="2" borderId="0" xfId="0" applyNumberFormat="1" applyFont="1" applyFill="1"/>
    <xf numFmtId="2" fontId="2" fillId="2" borderId="0" xfId="0" applyNumberFormat="1" applyFont="1" applyFill="1"/>
    <xf numFmtId="0" fontId="2" fillId="2" borderId="1" xfId="0" applyFont="1" applyFill="1" applyBorder="1" applyAlignment="1">
      <alignment horizontal="center"/>
    </xf>
    <xf numFmtId="0" fontId="2" fillId="2" borderId="1" xfId="1" applyNumberFormat="1" applyFont="1" applyFill="1" applyBorder="1" applyAlignment="1" applyProtection="1">
      <alignment vertical="top" wrapText="1"/>
      <protection locked="0"/>
    </xf>
    <xf numFmtId="165" fontId="2" fillId="2" borderId="1" xfId="0" applyNumberFormat="1" applyFont="1" applyFill="1" applyBorder="1"/>
    <xf numFmtId="0" fontId="2" fillId="2" borderId="0" xfId="0" applyFont="1" applyFill="1" applyAlignment="1">
      <alignment wrapText="1"/>
    </xf>
    <xf numFmtId="164" fontId="3" fillId="2" borderId="1" xfId="0" applyNumberFormat="1" applyFont="1" applyFill="1" applyBorder="1" applyAlignment="1">
      <alignment horizontal="center" vertical="center" wrapText="1"/>
    </xf>
    <xf numFmtId="165" fontId="3" fillId="2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wrapText="1"/>
    </xf>
    <xf numFmtId="0" fontId="2" fillId="2" borderId="0" xfId="0" applyFont="1" applyFill="1" applyBorder="1"/>
    <xf numFmtId="0" fontId="6" fillId="2" borderId="1" xfId="2" applyFont="1" applyFill="1" applyBorder="1" applyAlignment="1">
      <alignment vertical="center" wrapText="1"/>
    </xf>
    <xf numFmtId="0" fontId="6" fillId="2" borderId="2" xfId="2" applyFont="1" applyFill="1" applyBorder="1" applyAlignment="1">
      <alignment vertical="top" wrapText="1"/>
    </xf>
    <xf numFmtId="0" fontId="6" fillId="2" borderId="1" xfId="2" applyFont="1" applyFill="1" applyBorder="1" applyAlignment="1" applyProtection="1">
      <alignment vertical="top" wrapText="1"/>
      <protection locked="0"/>
    </xf>
    <xf numFmtId="0" fontId="6" fillId="2" borderId="1" xfId="3" applyFont="1" applyFill="1" applyBorder="1" applyAlignment="1" applyProtection="1">
      <alignment horizontal="left" vertical="top" wrapText="1"/>
      <protection locked="0"/>
    </xf>
    <xf numFmtId="0" fontId="2" fillId="2" borderId="4" xfId="0" applyNumberFormat="1" applyFont="1" applyFill="1" applyBorder="1" applyAlignment="1">
      <alignment horizontal="center" vertical="center" wrapText="1"/>
    </xf>
    <xf numFmtId="0" fontId="2" fillId="2" borderId="4" xfId="2" applyFont="1" applyFill="1" applyBorder="1" applyAlignment="1" applyProtection="1">
      <alignment vertical="top" wrapText="1"/>
      <protection locked="0"/>
    </xf>
    <xf numFmtId="0" fontId="2" fillId="2" borderId="4" xfId="2" applyFont="1" applyFill="1" applyBorder="1" applyAlignment="1" applyProtection="1">
      <alignment horizontal="center" vertical="top" wrapText="1"/>
      <protection locked="0"/>
    </xf>
    <xf numFmtId="164" fontId="3" fillId="2" borderId="4" xfId="0" applyNumberFormat="1" applyFont="1" applyFill="1" applyBorder="1" applyAlignment="1">
      <alignment horizontal="center" vertical="center" wrapText="1"/>
    </xf>
    <xf numFmtId="165" fontId="3" fillId="2" borderId="4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top" wrapText="1"/>
    </xf>
    <xf numFmtId="165" fontId="2" fillId="2" borderId="5" xfId="0" applyNumberFormat="1" applyFont="1" applyFill="1" applyBorder="1" applyAlignment="1">
      <alignment horizontal="center" vertical="center" wrapText="1"/>
    </xf>
    <xf numFmtId="164" fontId="2" fillId="2" borderId="5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left" vertical="top" wrapText="1"/>
    </xf>
    <xf numFmtId="164" fontId="2" fillId="2" borderId="4" xfId="0" applyNumberFormat="1" applyFont="1" applyFill="1" applyBorder="1" applyAlignment="1">
      <alignment vertical="top" wrapText="1"/>
    </xf>
    <xf numFmtId="164" fontId="2" fillId="0" borderId="1" xfId="0" applyNumberFormat="1" applyFont="1" applyFill="1" applyBorder="1" applyAlignment="1">
      <alignment horizontal="center" vertical="center" wrapText="1"/>
    </xf>
    <xf numFmtId="164" fontId="2" fillId="0" borderId="0" xfId="0" applyNumberFormat="1" applyFont="1" applyFill="1" applyBorder="1" applyAlignment="1">
      <alignment horizontal="center" vertical="center" wrapText="1"/>
    </xf>
    <xf numFmtId="164" fontId="2" fillId="2" borderId="0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2" fillId="2" borderId="1" xfId="2" applyFont="1" applyFill="1" applyBorder="1" applyAlignment="1" applyProtection="1">
      <alignment vertical="top" wrapText="1"/>
      <protection locked="0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2" borderId="0" xfId="0" applyFont="1" applyFill="1" applyBorder="1" applyAlignment="1">
      <alignment horizontal="left" vertical="center" wrapText="1"/>
    </xf>
    <xf numFmtId="166" fontId="3" fillId="2" borderId="0" xfId="0" applyNumberFormat="1" applyFont="1" applyFill="1" applyBorder="1" applyAlignment="1">
      <alignment horizontal="center" vertical="center" wrapText="1"/>
    </xf>
    <xf numFmtId="166" fontId="2" fillId="2" borderId="5" xfId="0" applyNumberFormat="1" applyFont="1" applyFill="1" applyBorder="1" applyAlignment="1">
      <alignment horizontal="center" vertical="center" wrapText="1"/>
    </xf>
    <xf numFmtId="166" fontId="2" fillId="2" borderId="1" xfId="0" applyNumberFormat="1" applyFont="1" applyFill="1" applyBorder="1" applyAlignment="1">
      <alignment horizontal="center" vertical="center" wrapText="1"/>
    </xf>
    <xf numFmtId="166" fontId="6" fillId="2" borderId="1" xfId="2" applyNumberFormat="1" applyFont="1" applyFill="1" applyBorder="1" applyAlignment="1">
      <alignment horizontal="center" vertical="center"/>
    </xf>
    <xf numFmtId="166" fontId="7" fillId="2" borderId="1" xfId="2" applyNumberFormat="1" applyFont="1" applyFill="1" applyBorder="1" applyAlignment="1">
      <alignment horizontal="center" vertical="center"/>
    </xf>
    <xf numFmtId="166" fontId="4" fillId="2" borderId="1" xfId="0" applyNumberFormat="1" applyFont="1" applyFill="1" applyBorder="1" applyAlignment="1">
      <alignment horizontal="center" vertical="center" wrapText="1"/>
    </xf>
    <xf numFmtId="166" fontId="2" fillId="2" borderId="1" xfId="2" applyNumberFormat="1" applyFont="1" applyFill="1" applyBorder="1" applyAlignment="1">
      <alignment horizontal="center" vertical="center"/>
    </xf>
    <xf numFmtId="166" fontId="3" fillId="0" borderId="0" xfId="0" applyNumberFormat="1" applyFont="1" applyFill="1" applyBorder="1" applyAlignment="1">
      <alignment horizontal="center" vertical="center" wrapText="1"/>
    </xf>
    <xf numFmtId="166" fontId="5" fillId="2" borderId="0" xfId="0" applyNumberFormat="1" applyFont="1" applyFill="1" applyBorder="1" applyAlignment="1">
      <alignment horizontal="center" vertical="center" wrapText="1"/>
    </xf>
    <xf numFmtId="166" fontId="3" fillId="2" borderId="1" xfId="0" applyNumberFormat="1" applyFont="1" applyFill="1" applyBorder="1" applyAlignment="1">
      <alignment horizontal="center" vertical="center" wrapText="1"/>
    </xf>
    <xf numFmtId="166" fontId="2" fillId="2" borderId="1" xfId="1" applyNumberFormat="1" applyFont="1" applyFill="1" applyBorder="1" applyAlignment="1" applyProtection="1">
      <alignment horizontal="center" vertical="center" wrapText="1"/>
      <protection locked="0"/>
    </xf>
    <xf numFmtId="166" fontId="2" fillId="2" borderId="1" xfId="0" applyNumberFormat="1" applyFont="1" applyFill="1" applyBorder="1" applyAlignment="1">
      <alignment vertical="center"/>
    </xf>
    <xf numFmtId="166" fontId="2" fillId="2" borderId="1" xfId="0" applyNumberFormat="1" applyFont="1" applyFill="1" applyBorder="1"/>
    <xf numFmtId="166" fontId="6" fillId="2" borderId="1" xfId="3" applyNumberFormat="1" applyFont="1" applyFill="1" applyBorder="1" applyAlignment="1" applyProtection="1">
      <alignment horizontal="center" vertical="center"/>
      <protection locked="0"/>
    </xf>
    <xf numFmtId="166" fontId="2" fillId="2" borderId="1" xfId="2" applyNumberFormat="1" applyFont="1" applyFill="1" applyBorder="1" applyAlignment="1" applyProtection="1">
      <alignment horizontal="center" vertical="center"/>
      <protection locked="0"/>
    </xf>
    <xf numFmtId="166" fontId="6" fillId="2" borderId="1" xfId="2" applyNumberFormat="1" applyFont="1" applyFill="1" applyBorder="1" applyAlignment="1" applyProtection="1">
      <alignment horizontal="center" vertical="center"/>
      <protection locked="0"/>
    </xf>
    <xf numFmtId="166" fontId="2" fillId="2" borderId="1" xfId="0" applyNumberFormat="1" applyFont="1" applyFill="1" applyBorder="1" applyAlignment="1">
      <alignment horizontal="center" vertical="center"/>
    </xf>
    <xf numFmtId="166" fontId="3" fillId="2" borderId="4" xfId="0" applyNumberFormat="1" applyFont="1" applyFill="1" applyBorder="1" applyAlignment="1">
      <alignment horizontal="center" vertical="center" wrapText="1"/>
    </xf>
    <xf numFmtId="166" fontId="2" fillId="2" borderId="1" xfId="3" applyNumberFormat="1" applyFont="1" applyFill="1" applyBorder="1" applyAlignment="1" applyProtection="1">
      <alignment horizontal="center" vertical="center"/>
      <protection locked="0"/>
    </xf>
    <xf numFmtId="166" fontId="2" fillId="2" borderId="4" xfId="3" applyNumberFormat="1" applyFont="1" applyFill="1" applyBorder="1" applyAlignment="1" applyProtection="1">
      <alignment horizontal="center" vertical="center"/>
      <protection locked="0"/>
    </xf>
    <xf numFmtId="166" fontId="4" fillId="2" borderId="7" xfId="0" applyNumberFormat="1" applyFont="1" applyFill="1" applyBorder="1" applyAlignment="1">
      <alignment horizontal="center" vertical="center" wrapText="1"/>
    </xf>
    <xf numFmtId="166" fontId="4" fillId="0" borderId="1" xfId="0" applyNumberFormat="1" applyFont="1" applyFill="1" applyBorder="1" applyAlignment="1">
      <alignment horizontal="center" vertical="center" wrapText="1"/>
    </xf>
    <xf numFmtId="166" fontId="9" fillId="2" borderId="0" xfId="0" applyNumberFormat="1" applyFont="1" applyFill="1" applyBorder="1" applyAlignment="1">
      <alignment horizontal="center" vertical="center" wrapText="1"/>
    </xf>
    <xf numFmtId="166" fontId="10" fillId="2" borderId="0" xfId="0" applyNumberFormat="1" applyFont="1" applyFill="1" applyBorder="1" applyAlignment="1">
      <alignment horizontal="center" vertical="center" wrapText="1"/>
    </xf>
    <xf numFmtId="165" fontId="10" fillId="2" borderId="0" xfId="0" applyNumberFormat="1" applyFont="1" applyFill="1" applyBorder="1" applyAlignment="1">
      <alignment horizontal="center" vertical="center" wrapText="1"/>
    </xf>
    <xf numFmtId="164" fontId="10" fillId="2" borderId="0" xfId="0" applyNumberFormat="1" applyFont="1" applyFill="1" applyBorder="1" applyAlignment="1">
      <alignment horizontal="center" vertical="center" wrapText="1"/>
    </xf>
    <xf numFmtId="164" fontId="8" fillId="2" borderId="0" xfId="0" applyNumberFormat="1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top" wrapText="1"/>
    </xf>
    <xf numFmtId="164" fontId="2" fillId="2" borderId="0" xfId="0" applyNumberFormat="1" applyFont="1" applyFill="1" applyBorder="1" applyAlignment="1">
      <alignment horizontal="left" vertical="center" wrapText="1"/>
    </xf>
    <xf numFmtId="0" fontId="4" fillId="3" borderId="7" xfId="0" applyFont="1" applyFill="1" applyBorder="1" applyAlignment="1">
      <alignment horizontal="center"/>
    </xf>
    <xf numFmtId="0" fontId="4" fillId="4" borderId="1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164" fontId="4" fillId="2" borderId="0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top" wrapText="1"/>
    </xf>
    <xf numFmtId="164" fontId="2" fillId="2" borderId="1" xfId="0" applyNumberFormat="1" applyFont="1" applyFill="1" applyBorder="1" applyAlignment="1">
      <alignment horizontal="center" vertical="center" wrapText="1"/>
    </xf>
    <xf numFmtId="166" fontId="2" fillId="2" borderId="4" xfId="0" applyNumberFormat="1" applyFont="1" applyFill="1" applyBorder="1" applyAlignment="1">
      <alignment horizontal="center" vertical="center" wrapText="1"/>
    </xf>
    <xf numFmtId="166" fontId="2" fillId="2" borderId="5" xfId="0" applyNumberFormat="1" applyFont="1" applyFill="1" applyBorder="1" applyAlignment="1">
      <alignment horizontal="center" vertical="center" wrapText="1"/>
    </xf>
    <xf numFmtId="165" fontId="2" fillId="2" borderId="4" xfId="0" applyNumberFormat="1" applyFont="1" applyFill="1" applyBorder="1" applyAlignment="1">
      <alignment horizontal="center" vertical="center" wrapText="1"/>
    </xf>
    <xf numFmtId="165" fontId="2" fillId="2" borderId="5" xfId="0" applyNumberFormat="1" applyFont="1" applyFill="1" applyBorder="1" applyAlignment="1">
      <alignment horizontal="center" vertical="center" wrapText="1"/>
    </xf>
    <xf numFmtId="164" fontId="2" fillId="2" borderId="4" xfId="0" applyNumberFormat="1" applyFont="1" applyFill="1" applyBorder="1" applyAlignment="1">
      <alignment horizontal="center" vertical="center" wrapText="1"/>
    </xf>
    <xf numFmtId="164" fontId="2" fillId="2" borderId="5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166" fontId="2" fillId="2" borderId="10" xfId="0" applyNumberFormat="1" applyFont="1" applyFill="1" applyBorder="1" applyAlignment="1">
      <alignment horizontal="center" vertical="center" wrapText="1"/>
    </xf>
    <xf numFmtId="166" fontId="2" fillId="2" borderId="11" xfId="0" applyNumberFormat="1" applyFont="1" applyFill="1" applyBorder="1" applyAlignment="1">
      <alignment horizontal="center" vertical="center" wrapText="1"/>
    </xf>
    <xf numFmtId="166" fontId="2" fillId="2" borderId="12" xfId="0" applyNumberFormat="1" applyFont="1" applyFill="1" applyBorder="1" applyAlignment="1">
      <alignment horizontal="center" vertical="center" wrapText="1"/>
    </xf>
    <xf numFmtId="166" fontId="2" fillId="2" borderId="8" xfId="0" applyNumberFormat="1" applyFont="1" applyFill="1" applyBorder="1" applyAlignment="1">
      <alignment horizontal="center" vertical="center" wrapText="1"/>
    </xf>
    <xf numFmtId="165" fontId="2" fillId="2" borderId="12" xfId="0" applyNumberFormat="1" applyFont="1" applyFill="1" applyBorder="1" applyAlignment="1">
      <alignment horizontal="center" vertical="center" wrapText="1"/>
    </xf>
    <xf numFmtId="165" fontId="2" fillId="2" borderId="8" xfId="0" applyNumberFormat="1" applyFont="1" applyFill="1" applyBorder="1" applyAlignment="1">
      <alignment horizontal="center" vertical="center" wrapText="1"/>
    </xf>
    <xf numFmtId="165" fontId="2" fillId="2" borderId="13" xfId="0" applyNumberFormat="1" applyFont="1" applyFill="1" applyBorder="1" applyAlignment="1">
      <alignment horizontal="center" vertical="center" wrapText="1"/>
    </xf>
    <xf numFmtId="165" fontId="2" fillId="2" borderId="9" xfId="0" applyNumberFormat="1" applyFont="1" applyFill="1" applyBorder="1" applyAlignment="1">
      <alignment horizontal="center" vertical="center" wrapText="1"/>
    </xf>
    <xf numFmtId="165" fontId="2" fillId="2" borderId="10" xfId="0" applyNumberFormat="1" applyFont="1" applyFill="1" applyBorder="1" applyAlignment="1">
      <alignment horizontal="center" vertical="center" wrapText="1"/>
    </xf>
    <xf numFmtId="165" fontId="2" fillId="2" borderId="11" xfId="0" applyNumberFormat="1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top" wrapText="1"/>
    </xf>
    <xf numFmtId="0" fontId="2" fillId="0" borderId="0" xfId="0" applyFont="1"/>
  </cellXfs>
  <cellStyles count="4">
    <cellStyle name="Обычный" xfId="0" builtinId="0"/>
    <cellStyle name="Обычный 2" xfId="1"/>
    <cellStyle name="Обычный_план по постанове 1147" xfId="2"/>
    <cellStyle name="Обычный_Фонд ОНПС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Литейная">
      <a:dk1>
        <a:sysClr val="windowText" lastClr="000000"/>
      </a:dk1>
      <a:lt1>
        <a:sysClr val="window" lastClr="FFFFFF"/>
      </a:lt1>
      <a:dk2>
        <a:srgbClr val="676A55"/>
      </a:dk2>
      <a:lt2>
        <a:srgbClr val="EAEBDE"/>
      </a:lt2>
      <a:accent1>
        <a:srgbClr val="72A376"/>
      </a:accent1>
      <a:accent2>
        <a:srgbClr val="B0CCB0"/>
      </a:accent2>
      <a:accent3>
        <a:srgbClr val="A8CDD7"/>
      </a:accent3>
      <a:accent4>
        <a:srgbClr val="C0BEAF"/>
      </a:accent4>
      <a:accent5>
        <a:srgbClr val="CEC597"/>
      </a:accent5>
      <a:accent6>
        <a:srgbClr val="E8B7B7"/>
      </a:accent6>
      <a:hlink>
        <a:srgbClr val="DB5353"/>
      </a:hlink>
      <a:folHlink>
        <a:srgbClr val="903638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Q59"/>
  <sheetViews>
    <sheetView tabSelected="1" topLeftCell="A55" zoomScale="62" zoomScaleNormal="62" workbookViewId="0">
      <selection activeCell="C62" sqref="C62"/>
    </sheetView>
  </sheetViews>
  <sheetFormatPr defaultColWidth="9.140625" defaultRowHeight="18.75" x14ac:dyDescent="0.2"/>
  <cols>
    <col min="1" max="1" width="4.5703125" style="6" customWidth="1"/>
    <col min="2" max="2" width="68.28515625" style="16" customWidth="1"/>
    <col min="3" max="3" width="26.28515625" style="16" customWidth="1"/>
    <col min="4" max="4" width="15.28515625" style="77" customWidth="1"/>
    <col min="5" max="5" width="17.85546875" style="77" customWidth="1"/>
    <col min="6" max="6" width="14.140625" style="77" customWidth="1"/>
    <col min="7" max="7" width="11.140625" style="77" customWidth="1"/>
    <col min="8" max="8" width="16.28515625" style="77" customWidth="1"/>
    <col min="9" max="9" width="15.5703125" style="77" customWidth="1"/>
    <col min="10" max="10" width="12.42578125" style="20" customWidth="1"/>
    <col min="11" max="11" width="8.42578125" style="7" customWidth="1"/>
    <col min="12" max="12" width="46.42578125" style="66" customWidth="1"/>
    <col min="13" max="13" width="0.140625" style="1" hidden="1" customWidth="1"/>
    <col min="14" max="14" width="9.140625" style="1" hidden="1" customWidth="1"/>
    <col min="15" max="15" width="20.140625" style="1" customWidth="1"/>
    <col min="16" max="16" width="31.85546875" style="1" customWidth="1"/>
    <col min="17" max="17" width="9.140625" style="1"/>
    <col min="18" max="18" width="62.5703125" style="1" customWidth="1"/>
    <col min="19" max="16384" width="9.140625" style="1"/>
  </cols>
  <sheetData>
    <row r="1" spans="1:173" ht="123.75" customHeight="1" x14ac:dyDescent="0.2">
      <c r="J1" s="105" t="s">
        <v>77</v>
      </c>
      <c r="K1" s="105"/>
      <c r="L1" s="105"/>
    </row>
    <row r="2" spans="1:173" ht="27" customHeight="1" x14ac:dyDescent="0.2">
      <c r="A2" s="110" t="s">
        <v>48</v>
      </c>
      <c r="B2" s="110"/>
      <c r="C2" s="110"/>
      <c r="D2" s="111"/>
      <c r="E2" s="111"/>
      <c r="F2" s="111"/>
      <c r="G2" s="111"/>
      <c r="H2" s="111"/>
      <c r="I2" s="111"/>
      <c r="J2" s="111"/>
      <c r="K2" s="111"/>
      <c r="L2" s="111"/>
    </row>
    <row r="3" spans="1:173" ht="27.75" customHeight="1" x14ac:dyDescent="0.2">
      <c r="A3" s="8"/>
      <c r="B3" s="112" t="s">
        <v>51</v>
      </c>
      <c r="C3" s="112"/>
      <c r="D3" s="112"/>
      <c r="E3" s="112"/>
      <c r="F3" s="112"/>
      <c r="G3" s="112"/>
      <c r="H3" s="112"/>
      <c r="I3" s="112"/>
      <c r="J3" s="112"/>
      <c r="K3" s="112"/>
      <c r="L3" s="112"/>
    </row>
    <row r="4" spans="1:173" ht="43.5" customHeight="1" x14ac:dyDescent="0.2">
      <c r="A4" s="113" t="s">
        <v>2</v>
      </c>
      <c r="B4" s="114" t="s">
        <v>8</v>
      </c>
      <c r="C4" s="114" t="s">
        <v>1</v>
      </c>
      <c r="D4" s="115" t="s">
        <v>3</v>
      </c>
      <c r="E4" s="115"/>
      <c r="F4" s="115"/>
      <c r="G4" s="115"/>
      <c r="H4" s="115"/>
      <c r="I4" s="115"/>
      <c r="J4" s="115"/>
      <c r="K4" s="115"/>
      <c r="L4" s="122" t="s">
        <v>44</v>
      </c>
    </row>
    <row r="5" spans="1:173" s="25" customFormat="1" ht="26.25" customHeight="1" x14ac:dyDescent="0.2">
      <c r="A5" s="113"/>
      <c r="B5" s="114"/>
      <c r="C5" s="114"/>
      <c r="D5" s="129" t="s">
        <v>0</v>
      </c>
      <c r="E5" s="130"/>
      <c r="F5" s="115" t="s">
        <v>9</v>
      </c>
      <c r="G5" s="115"/>
      <c r="H5" s="115"/>
      <c r="I5" s="115"/>
      <c r="J5" s="115"/>
      <c r="K5" s="115"/>
      <c r="L5" s="123"/>
      <c r="M5" s="26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</row>
    <row r="6" spans="1:173" ht="29.25" customHeight="1" x14ac:dyDescent="0.2">
      <c r="A6" s="113"/>
      <c r="B6" s="114"/>
      <c r="C6" s="114"/>
      <c r="D6" s="131"/>
      <c r="E6" s="132"/>
      <c r="F6" s="116" t="s">
        <v>10</v>
      </c>
      <c r="G6" s="116" t="s">
        <v>11</v>
      </c>
      <c r="H6" s="127" t="s">
        <v>12</v>
      </c>
      <c r="I6" s="128"/>
      <c r="J6" s="118" t="s">
        <v>4</v>
      </c>
      <c r="K6" s="120" t="s">
        <v>5</v>
      </c>
      <c r="L6" s="123"/>
    </row>
    <row r="7" spans="1:173" ht="68.25" customHeight="1" x14ac:dyDescent="0.2">
      <c r="A7" s="113"/>
      <c r="B7" s="114"/>
      <c r="C7" s="114"/>
      <c r="D7" s="133"/>
      <c r="E7" s="134"/>
      <c r="F7" s="117"/>
      <c r="G7" s="117"/>
      <c r="H7" s="125" t="s">
        <v>6</v>
      </c>
      <c r="I7" s="126"/>
      <c r="J7" s="119"/>
      <c r="K7" s="121"/>
      <c r="L7" s="124"/>
    </row>
    <row r="8" spans="1:173" ht="26.25" customHeight="1" x14ac:dyDescent="0.2">
      <c r="A8" s="54"/>
      <c r="B8" s="55"/>
      <c r="C8" s="55"/>
      <c r="D8" s="78" t="s">
        <v>45</v>
      </c>
      <c r="E8" s="78" t="s">
        <v>46</v>
      </c>
      <c r="F8" s="78"/>
      <c r="G8" s="79"/>
      <c r="H8" s="79" t="s">
        <v>45</v>
      </c>
      <c r="I8" s="78" t="s">
        <v>46</v>
      </c>
      <c r="J8" s="56"/>
      <c r="K8" s="57"/>
      <c r="L8" s="60"/>
    </row>
    <row r="9" spans="1:173" s="3" customFormat="1" ht="19.5" customHeight="1" x14ac:dyDescent="0.2">
      <c r="A9" s="2">
        <v>2</v>
      </c>
      <c r="B9" s="14">
        <v>3</v>
      </c>
      <c r="C9" s="14">
        <v>5</v>
      </c>
      <c r="D9" s="79">
        <v>6</v>
      </c>
      <c r="E9" s="79">
        <v>7</v>
      </c>
      <c r="F9" s="79">
        <v>8</v>
      </c>
      <c r="G9" s="79">
        <v>9</v>
      </c>
      <c r="H9" s="79">
        <v>10</v>
      </c>
      <c r="I9" s="79">
        <v>11</v>
      </c>
      <c r="J9" s="24">
        <v>12</v>
      </c>
      <c r="K9" s="2">
        <v>13</v>
      </c>
      <c r="L9" s="2">
        <v>14</v>
      </c>
    </row>
    <row r="10" spans="1:173" s="30" customFormat="1" ht="21.75" customHeight="1" x14ac:dyDescent="0.3">
      <c r="A10" s="106" t="s">
        <v>52</v>
      </c>
      <c r="B10" s="106"/>
      <c r="C10" s="106"/>
      <c r="D10" s="106"/>
      <c r="E10" s="106"/>
      <c r="F10" s="106"/>
      <c r="G10" s="106"/>
      <c r="H10" s="106"/>
      <c r="I10" s="106"/>
      <c r="J10" s="106"/>
      <c r="K10" s="106"/>
      <c r="L10" s="106"/>
    </row>
    <row r="11" spans="1:173" s="3" customFormat="1" ht="102" customHeight="1" x14ac:dyDescent="0.2">
      <c r="A11" s="2">
        <v>1</v>
      </c>
      <c r="B11" s="70" t="s">
        <v>16</v>
      </c>
      <c r="C11" s="9" t="s">
        <v>7</v>
      </c>
      <c r="D11" s="80">
        <v>237.2</v>
      </c>
      <c r="E11" s="80">
        <f>G11+I11+J11+K11</f>
        <v>166.5</v>
      </c>
      <c r="F11" s="86"/>
      <c r="G11" s="79"/>
      <c r="H11" s="79">
        <v>237.2</v>
      </c>
      <c r="I11" s="87">
        <v>166.5</v>
      </c>
      <c r="J11" s="21"/>
      <c r="K11" s="71"/>
      <c r="L11" s="14"/>
      <c r="P11" s="5"/>
    </row>
    <row r="12" spans="1:173" s="3" customFormat="1" ht="135.75" customHeight="1" x14ac:dyDescent="0.2">
      <c r="A12" s="2">
        <v>2</v>
      </c>
      <c r="B12" s="70" t="s">
        <v>53</v>
      </c>
      <c r="C12" s="9" t="s">
        <v>7</v>
      </c>
      <c r="D12" s="80">
        <f>SUM(I12)</f>
        <v>139.19999999999999</v>
      </c>
      <c r="E12" s="80">
        <f>G12+I12+J12+K12</f>
        <v>139.19999999999999</v>
      </c>
      <c r="F12" s="86"/>
      <c r="G12" s="79"/>
      <c r="H12" s="79">
        <v>139.19999999999999</v>
      </c>
      <c r="I12" s="87">
        <v>139.19999999999999</v>
      </c>
      <c r="J12" s="21"/>
      <c r="K12" s="71"/>
      <c r="L12" s="14" t="s">
        <v>55</v>
      </c>
      <c r="M12" s="2" t="s">
        <v>56</v>
      </c>
      <c r="P12" s="5"/>
    </row>
    <row r="13" spans="1:173" x14ac:dyDescent="0.2">
      <c r="B13" s="70" t="s">
        <v>69</v>
      </c>
      <c r="D13" s="81">
        <f>SUM(D11:D12)</f>
        <v>376.4</v>
      </c>
      <c r="E13" s="81">
        <f t="shared" ref="E13:I13" si="0">SUM(E11:E12)</f>
        <v>305.7</v>
      </c>
      <c r="F13" s="81"/>
      <c r="G13" s="81"/>
      <c r="H13" s="81">
        <f t="shared" si="0"/>
        <v>376.4</v>
      </c>
      <c r="I13" s="81">
        <f t="shared" si="0"/>
        <v>305.7</v>
      </c>
      <c r="J13" s="28"/>
      <c r="K13" s="28"/>
    </row>
    <row r="14" spans="1:173" s="3" customFormat="1" ht="27.75" customHeight="1" x14ac:dyDescent="0.2">
      <c r="A14" s="107" t="s">
        <v>54</v>
      </c>
      <c r="B14" s="107"/>
      <c r="C14" s="107"/>
      <c r="D14" s="107"/>
      <c r="E14" s="107"/>
      <c r="F14" s="107"/>
      <c r="G14" s="107"/>
      <c r="H14" s="107"/>
      <c r="I14" s="107"/>
      <c r="J14" s="107"/>
      <c r="K14" s="107"/>
      <c r="L14" s="107"/>
      <c r="N14" s="4"/>
    </row>
    <row r="15" spans="1:173" s="30" customFormat="1" ht="139.5" customHeight="1" x14ac:dyDescent="0.3">
      <c r="A15" s="33">
        <v>1</v>
      </c>
      <c r="B15" s="34" t="s">
        <v>22</v>
      </c>
      <c r="C15" s="9" t="s">
        <v>7</v>
      </c>
      <c r="D15" s="80">
        <f>H15</f>
        <v>1968.94</v>
      </c>
      <c r="E15" s="80">
        <f>SUM(I15)</f>
        <v>1062.46</v>
      </c>
      <c r="F15" s="88"/>
      <c r="G15" s="89"/>
      <c r="H15" s="90">
        <v>1968.94</v>
      </c>
      <c r="I15" s="90">
        <v>1062.46</v>
      </c>
      <c r="J15" s="35"/>
      <c r="K15" s="29"/>
      <c r="L15" s="73" t="s">
        <v>66</v>
      </c>
      <c r="O15" s="31"/>
      <c r="R15" s="36"/>
    </row>
    <row r="16" spans="1:173" ht="147" customHeight="1" x14ac:dyDescent="0.3">
      <c r="A16" s="2">
        <v>2</v>
      </c>
      <c r="B16" s="34" t="s">
        <v>23</v>
      </c>
      <c r="C16" s="9" t="s">
        <v>7</v>
      </c>
      <c r="D16" s="80">
        <f>H16</f>
        <v>3037.18</v>
      </c>
      <c r="E16" s="80">
        <f t="shared" ref="E16:E54" si="1">SUM(I16)</f>
        <v>2632.44</v>
      </c>
      <c r="F16" s="86"/>
      <c r="G16" s="86"/>
      <c r="H16" s="90">
        <v>3037.18</v>
      </c>
      <c r="I16" s="90">
        <v>2632.44</v>
      </c>
      <c r="J16" s="38"/>
      <c r="K16" s="37"/>
      <c r="L16" s="73" t="s">
        <v>66</v>
      </c>
      <c r="R16" s="39"/>
    </row>
    <row r="17" spans="1:12" ht="139.5" customHeight="1" x14ac:dyDescent="0.2">
      <c r="A17" s="2">
        <v>3</v>
      </c>
      <c r="B17" s="34" t="s">
        <v>24</v>
      </c>
      <c r="C17" s="9" t="s">
        <v>7</v>
      </c>
      <c r="D17" s="80">
        <f>H17</f>
        <v>1491.87</v>
      </c>
      <c r="E17" s="80">
        <f t="shared" si="1"/>
        <v>1490.94</v>
      </c>
      <c r="F17" s="86"/>
      <c r="G17" s="86"/>
      <c r="H17" s="90">
        <v>1491.87</v>
      </c>
      <c r="I17" s="90">
        <v>1490.94</v>
      </c>
      <c r="J17" s="38"/>
      <c r="K17" s="37"/>
      <c r="L17" s="73" t="s">
        <v>66</v>
      </c>
    </row>
    <row r="18" spans="1:12" ht="257.25" customHeight="1" x14ac:dyDescent="0.3">
      <c r="A18" s="33">
        <v>4</v>
      </c>
      <c r="B18" s="34" t="s">
        <v>25</v>
      </c>
      <c r="C18" s="9" t="s">
        <v>7</v>
      </c>
      <c r="D18" s="80">
        <f t="shared" ref="D18:D37" si="2">H18</f>
        <v>3303.78</v>
      </c>
      <c r="E18" s="80">
        <f t="shared" si="1"/>
        <v>2728.4</v>
      </c>
      <c r="F18" s="86"/>
      <c r="G18" s="86"/>
      <c r="H18" s="91">
        <v>3303.78</v>
      </c>
      <c r="I18" s="91">
        <v>2728.4</v>
      </c>
      <c r="J18" s="38"/>
      <c r="K18" s="37"/>
      <c r="L18" s="59" t="s">
        <v>50</v>
      </c>
    </row>
    <row r="19" spans="1:12" ht="243.75" x14ac:dyDescent="0.2">
      <c r="A19" s="2">
        <v>5</v>
      </c>
      <c r="B19" s="34" t="s">
        <v>20</v>
      </c>
      <c r="C19" s="9" t="s">
        <v>7</v>
      </c>
      <c r="D19" s="80">
        <f t="shared" si="2"/>
        <v>1835.21</v>
      </c>
      <c r="E19" s="80">
        <f t="shared" si="1"/>
        <v>1209.3399999999999</v>
      </c>
      <c r="F19" s="86"/>
      <c r="G19" s="86"/>
      <c r="H19" s="91">
        <v>1835.21</v>
      </c>
      <c r="I19" s="91">
        <v>1209.3399999999999</v>
      </c>
      <c r="J19" s="38"/>
      <c r="K19" s="37"/>
      <c r="L19" s="67" t="s">
        <v>47</v>
      </c>
    </row>
    <row r="20" spans="1:12" ht="243.75" x14ac:dyDescent="0.2">
      <c r="A20" s="2">
        <v>6</v>
      </c>
      <c r="B20" s="34" t="s">
        <v>26</v>
      </c>
      <c r="C20" s="9" t="s">
        <v>7</v>
      </c>
      <c r="D20" s="80">
        <f t="shared" si="2"/>
        <v>5206.55</v>
      </c>
      <c r="E20" s="80">
        <f t="shared" si="1"/>
        <v>4389.43</v>
      </c>
      <c r="F20" s="86"/>
      <c r="G20" s="86"/>
      <c r="H20" s="91">
        <v>5206.55</v>
      </c>
      <c r="I20" s="91">
        <v>4389.43</v>
      </c>
      <c r="J20" s="38"/>
      <c r="K20" s="37"/>
      <c r="L20" s="59" t="s">
        <v>47</v>
      </c>
    </row>
    <row r="21" spans="1:12" ht="255.75" customHeight="1" x14ac:dyDescent="0.2">
      <c r="A21" s="50">
        <v>7</v>
      </c>
      <c r="B21" s="34" t="s">
        <v>27</v>
      </c>
      <c r="C21" s="9" t="s">
        <v>7</v>
      </c>
      <c r="D21" s="80">
        <f t="shared" si="2"/>
        <v>4243.79</v>
      </c>
      <c r="E21" s="80">
        <f t="shared" si="1"/>
        <v>2647.31</v>
      </c>
      <c r="F21" s="86"/>
      <c r="G21" s="86"/>
      <c r="H21" s="91">
        <v>4243.79</v>
      </c>
      <c r="I21" s="91">
        <v>2647.31</v>
      </c>
      <c r="J21" s="38"/>
      <c r="K21" s="37"/>
      <c r="L21" s="67" t="s">
        <v>47</v>
      </c>
    </row>
    <row r="22" spans="1:12" ht="144.75" customHeight="1" x14ac:dyDescent="0.3">
      <c r="A22" s="33"/>
      <c r="B22" s="34" t="s">
        <v>28</v>
      </c>
      <c r="C22" s="9" t="s">
        <v>7</v>
      </c>
      <c r="D22" s="80">
        <f t="shared" si="2"/>
        <v>562.13</v>
      </c>
      <c r="E22" s="80">
        <f t="shared" si="1"/>
        <v>558.66999999999996</v>
      </c>
      <c r="F22" s="86"/>
      <c r="G22" s="86"/>
      <c r="H22" s="91">
        <v>562.13</v>
      </c>
      <c r="I22" s="91">
        <v>558.66999999999996</v>
      </c>
      <c r="J22" s="38"/>
      <c r="K22" s="37"/>
      <c r="L22" s="73" t="s">
        <v>66</v>
      </c>
    </row>
    <row r="23" spans="1:12" ht="137.25" customHeight="1" x14ac:dyDescent="0.3">
      <c r="A23" s="33"/>
      <c r="B23" s="34" t="s">
        <v>29</v>
      </c>
      <c r="C23" s="9" t="s">
        <v>7</v>
      </c>
      <c r="D23" s="80">
        <f t="shared" si="2"/>
        <v>1139.43</v>
      </c>
      <c r="E23" s="80">
        <f t="shared" si="1"/>
        <v>1139.42</v>
      </c>
      <c r="F23" s="86"/>
      <c r="G23" s="86"/>
      <c r="H23" s="91">
        <v>1139.43</v>
      </c>
      <c r="I23" s="91">
        <v>1139.42</v>
      </c>
      <c r="J23" s="38"/>
      <c r="K23" s="37"/>
      <c r="L23" s="73" t="s">
        <v>66</v>
      </c>
    </row>
    <row r="24" spans="1:12" s="30" customFormat="1" ht="182.25" customHeight="1" x14ac:dyDescent="0.3">
      <c r="A24" s="2">
        <v>8</v>
      </c>
      <c r="B24" s="18" t="s">
        <v>30</v>
      </c>
      <c r="C24" s="9" t="s">
        <v>7</v>
      </c>
      <c r="D24" s="80">
        <f t="shared" si="2"/>
        <v>1308.24</v>
      </c>
      <c r="E24" s="80">
        <f t="shared" si="1"/>
        <v>979.84</v>
      </c>
      <c r="F24" s="88"/>
      <c r="G24" s="89"/>
      <c r="H24" s="91">
        <v>1308.24</v>
      </c>
      <c r="I24" s="91">
        <v>979.84</v>
      </c>
      <c r="J24" s="35"/>
      <c r="K24" s="29"/>
      <c r="L24" s="73" t="s">
        <v>66</v>
      </c>
    </row>
    <row r="25" spans="1:12" s="30" customFormat="1" ht="168.75" x14ac:dyDescent="0.3">
      <c r="A25" s="2">
        <v>9</v>
      </c>
      <c r="B25" s="18" t="s">
        <v>31</v>
      </c>
      <c r="C25" s="9" t="s">
        <v>7</v>
      </c>
      <c r="D25" s="80">
        <f t="shared" si="2"/>
        <v>1132.703</v>
      </c>
      <c r="E25" s="80">
        <f t="shared" si="1"/>
        <v>969.44</v>
      </c>
      <c r="F25" s="88"/>
      <c r="G25" s="89"/>
      <c r="H25" s="91">
        <v>1132.703</v>
      </c>
      <c r="I25" s="91">
        <v>969.44</v>
      </c>
      <c r="J25" s="35"/>
      <c r="K25" s="29"/>
      <c r="L25" s="59" t="s">
        <v>47</v>
      </c>
    </row>
    <row r="26" spans="1:12" s="30" customFormat="1" ht="168.75" x14ac:dyDescent="0.3">
      <c r="A26" s="33">
        <v>10</v>
      </c>
      <c r="B26" s="18" t="s">
        <v>32</v>
      </c>
      <c r="C26" s="9" t="s">
        <v>7</v>
      </c>
      <c r="D26" s="80">
        <f t="shared" si="2"/>
        <v>3015.3429999999998</v>
      </c>
      <c r="E26" s="80">
        <f t="shared" si="1"/>
        <v>2787.59</v>
      </c>
      <c r="F26" s="88"/>
      <c r="G26" s="89"/>
      <c r="H26" s="91">
        <v>3015.3429999999998</v>
      </c>
      <c r="I26" s="91">
        <v>2787.59</v>
      </c>
      <c r="J26" s="35"/>
      <c r="K26" s="29"/>
      <c r="L26" s="73" t="s">
        <v>66</v>
      </c>
    </row>
    <row r="27" spans="1:12" ht="269.25" customHeight="1" x14ac:dyDescent="0.2">
      <c r="A27" s="2">
        <v>11</v>
      </c>
      <c r="B27" s="34" t="s">
        <v>43</v>
      </c>
      <c r="C27" s="9" t="s">
        <v>7</v>
      </c>
      <c r="D27" s="80">
        <f t="shared" si="2"/>
        <v>1201.855</v>
      </c>
      <c r="E27" s="80">
        <f t="shared" si="1"/>
        <v>1145.4000000000001</v>
      </c>
      <c r="F27" s="86"/>
      <c r="G27" s="86"/>
      <c r="H27" s="91">
        <v>1201.855</v>
      </c>
      <c r="I27" s="91">
        <v>1145.4000000000001</v>
      </c>
      <c r="J27" s="38"/>
      <c r="K27" s="37"/>
      <c r="L27" s="59" t="s">
        <v>47</v>
      </c>
    </row>
    <row r="28" spans="1:12" ht="163.5" customHeight="1" x14ac:dyDescent="0.2">
      <c r="A28" s="2"/>
      <c r="B28" s="18" t="s">
        <v>33</v>
      </c>
      <c r="C28" s="9"/>
      <c r="D28" s="80">
        <f t="shared" si="2"/>
        <v>420.47</v>
      </c>
      <c r="E28" s="80">
        <f t="shared" si="1"/>
        <v>420.44</v>
      </c>
      <c r="F28" s="86"/>
      <c r="G28" s="86"/>
      <c r="H28" s="91">
        <v>420.47</v>
      </c>
      <c r="I28" s="91">
        <v>420.44</v>
      </c>
      <c r="J28" s="38"/>
      <c r="K28" s="37"/>
      <c r="L28" s="59" t="s">
        <v>66</v>
      </c>
    </row>
    <row r="29" spans="1:12" ht="243.75" x14ac:dyDescent="0.2">
      <c r="A29" s="2">
        <v>12</v>
      </c>
      <c r="B29" s="34" t="s">
        <v>34</v>
      </c>
      <c r="C29" s="9" t="s">
        <v>7</v>
      </c>
      <c r="D29" s="80">
        <f t="shared" si="2"/>
        <v>2353.4679999999998</v>
      </c>
      <c r="E29" s="80">
        <f t="shared" si="1"/>
        <v>2271.0700000000002</v>
      </c>
      <c r="F29" s="86"/>
      <c r="G29" s="86"/>
      <c r="H29" s="91">
        <v>2353.4679999999998</v>
      </c>
      <c r="I29" s="91">
        <v>2271.0700000000002</v>
      </c>
      <c r="J29" s="38"/>
      <c r="K29" s="37"/>
      <c r="L29" s="59" t="s">
        <v>47</v>
      </c>
    </row>
    <row r="30" spans="1:12" ht="261" customHeight="1" x14ac:dyDescent="0.3">
      <c r="A30" s="33">
        <v>13</v>
      </c>
      <c r="B30" s="34" t="s">
        <v>35</v>
      </c>
      <c r="C30" s="9" t="s">
        <v>7</v>
      </c>
      <c r="D30" s="80">
        <f t="shared" si="2"/>
        <v>3405.8110000000001</v>
      </c>
      <c r="E30" s="80">
        <f t="shared" si="1"/>
        <v>3177.42</v>
      </c>
      <c r="F30" s="86"/>
      <c r="G30" s="86"/>
      <c r="H30" s="91">
        <v>3405.8110000000001</v>
      </c>
      <c r="I30" s="91">
        <v>3177.42</v>
      </c>
      <c r="J30" s="38"/>
      <c r="K30" s="37"/>
      <c r="L30" s="59" t="s">
        <v>47</v>
      </c>
    </row>
    <row r="31" spans="1:12" ht="257.25" customHeight="1" x14ac:dyDescent="0.3">
      <c r="A31" s="33"/>
      <c r="B31" s="34" t="s">
        <v>36</v>
      </c>
      <c r="C31" s="9" t="s">
        <v>7</v>
      </c>
      <c r="D31" s="80">
        <f t="shared" si="2"/>
        <v>4088.41</v>
      </c>
      <c r="E31" s="80">
        <f t="shared" si="1"/>
        <v>4086.73</v>
      </c>
      <c r="F31" s="86"/>
      <c r="G31" s="86"/>
      <c r="H31" s="91">
        <v>4088.41</v>
      </c>
      <c r="I31" s="91">
        <v>4086.73</v>
      </c>
      <c r="J31" s="38"/>
      <c r="K31" s="37"/>
      <c r="L31" s="73" t="s">
        <v>47</v>
      </c>
    </row>
    <row r="32" spans="1:12" ht="255" customHeight="1" x14ac:dyDescent="0.3">
      <c r="A32" s="33"/>
      <c r="B32" s="34" t="s">
        <v>42</v>
      </c>
      <c r="C32" s="9" t="s">
        <v>7</v>
      </c>
      <c r="D32" s="80">
        <f t="shared" si="2"/>
        <v>674.84799999999996</v>
      </c>
      <c r="E32" s="80">
        <f t="shared" si="1"/>
        <v>615.85</v>
      </c>
      <c r="F32" s="86"/>
      <c r="G32" s="86"/>
      <c r="H32" s="91">
        <v>674.84799999999996</v>
      </c>
      <c r="I32" s="91">
        <v>615.85</v>
      </c>
      <c r="J32" s="38"/>
      <c r="K32" s="37"/>
      <c r="L32" s="73" t="s">
        <v>66</v>
      </c>
    </row>
    <row r="33" spans="1:16" ht="261.75" customHeight="1" x14ac:dyDescent="0.2">
      <c r="A33" s="2">
        <v>14</v>
      </c>
      <c r="B33" s="34" t="s">
        <v>37</v>
      </c>
      <c r="C33" s="9" t="s">
        <v>7</v>
      </c>
      <c r="D33" s="80">
        <f t="shared" si="2"/>
        <v>2689.1750000000002</v>
      </c>
      <c r="E33" s="80">
        <f t="shared" si="1"/>
        <v>2557.1799999999998</v>
      </c>
      <c r="F33" s="86"/>
      <c r="G33" s="86"/>
      <c r="H33" s="91">
        <v>2689.1750000000002</v>
      </c>
      <c r="I33" s="91">
        <v>2557.1799999999998</v>
      </c>
      <c r="J33" s="38"/>
      <c r="K33" s="37"/>
      <c r="L33" s="59" t="s">
        <v>47</v>
      </c>
    </row>
    <row r="34" spans="1:16" ht="253.5" customHeight="1" x14ac:dyDescent="0.2">
      <c r="A34" s="2">
        <v>15</v>
      </c>
      <c r="B34" s="34" t="s">
        <v>38</v>
      </c>
      <c r="C34" s="9" t="s">
        <v>7</v>
      </c>
      <c r="D34" s="80">
        <f t="shared" si="2"/>
        <v>969.32</v>
      </c>
      <c r="E34" s="80">
        <f t="shared" si="1"/>
        <v>772.96</v>
      </c>
      <c r="F34" s="86"/>
      <c r="G34" s="86"/>
      <c r="H34" s="91">
        <v>969.32</v>
      </c>
      <c r="I34" s="91">
        <v>772.96</v>
      </c>
      <c r="J34" s="38"/>
      <c r="K34" s="37"/>
      <c r="L34" s="59" t="s">
        <v>66</v>
      </c>
    </row>
    <row r="35" spans="1:16" ht="259.5" customHeight="1" x14ac:dyDescent="0.3">
      <c r="A35" s="33">
        <v>16</v>
      </c>
      <c r="B35" s="34" t="s">
        <v>39</v>
      </c>
      <c r="C35" s="9" t="s">
        <v>7</v>
      </c>
      <c r="D35" s="80">
        <f t="shared" si="2"/>
        <v>1944.73</v>
      </c>
      <c r="E35" s="80">
        <f t="shared" si="1"/>
        <v>1825.55</v>
      </c>
      <c r="F35" s="86"/>
      <c r="G35" s="86"/>
      <c r="H35" s="91">
        <v>1944.73</v>
      </c>
      <c r="I35" s="91">
        <v>1825.55</v>
      </c>
      <c r="J35" s="38"/>
      <c r="K35" s="37"/>
      <c r="L35" s="59" t="s">
        <v>47</v>
      </c>
    </row>
    <row r="36" spans="1:16" ht="177" customHeight="1" x14ac:dyDescent="0.2">
      <c r="A36" s="2">
        <v>17</v>
      </c>
      <c r="B36" s="34" t="s">
        <v>21</v>
      </c>
      <c r="C36" s="9" t="s">
        <v>7</v>
      </c>
      <c r="D36" s="80">
        <f t="shared" si="2"/>
        <v>12071.95</v>
      </c>
      <c r="E36" s="80">
        <f t="shared" si="1"/>
        <v>12071.95</v>
      </c>
      <c r="F36" s="86"/>
      <c r="G36" s="86"/>
      <c r="H36" s="92">
        <v>12071.95</v>
      </c>
      <c r="I36" s="92">
        <v>12071.95</v>
      </c>
      <c r="J36" s="38"/>
      <c r="K36" s="37"/>
      <c r="L36" s="59" t="s">
        <v>47</v>
      </c>
      <c r="P36" s="5"/>
    </row>
    <row r="37" spans="1:16" ht="277.5" customHeight="1" x14ac:dyDescent="0.2">
      <c r="A37" s="2">
        <v>18</v>
      </c>
      <c r="B37" s="34" t="s">
        <v>17</v>
      </c>
      <c r="C37" s="9" t="s">
        <v>7</v>
      </c>
      <c r="D37" s="80">
        <f t="shared" si="2"/>
        <v>290.19</v>
      </c>
      <c r="E37" s="80">
        <f t="shared" si="1"/>
        <v>290.19</v>
      </c>
      <c r="F37" s="86"/>
      <c r="G37" s="86"/>
      <c r="H37" s="91">
        <v>290.19</v>
      </c>
      <c r="I37" s="91">
        <v>290.19</v>
      </c>
      <c r="J37" s="38"/>
      <c r="K37" s="37"/>
      <c r="L37" s="61" t="s">
        <v>76</v>
      </c>
      <c r="P37" s="5"/>
    </row>
    <row r="38" spans="1:16" ht="22.5" customHeight="1" x14ac:dyDescent="0.2">
      <c r="A38" s="2"/>
      <c r="B38" s="34" t="s">
        <v>69</v>
      </c>
      <c r="C38" s="9"/>
      <c r="D38" s="81">
        <f>SUM(D15:D37)</f>
        <v>58355.393000000011</v>
      </c>
      <c r="E38" s="81">
        <f t="shared" ref="E38:I38" si="3">SUM(E15:E37)</f>
        <v>51830.020000000004</v>
      </c>
      <c r="F38" s="81"/>
      <c r="G38" s="81"/>
      <c r="H38" s="81">
        <f t="shared" si="3"/>
        <v>58355.393000000011</v>
      </c>
      <c r="I38" s="81">
        <f t="shared" si="3"/>
        <v>51830.020000000004</v>
      </c>
      <c r="J38" s="38"/>
      <c r="K38" s="37"/>
      <c r="L38" s="61"/>
      <c r="P38" s="5"/>
    </row>
    <row r="39" spans="1:16" s="40" customFormat="1" ht="35.25" customHeight="1" x14ac:dyDescent="0.3">
      <c r="A39" s="108" t="s">
        <v>57</v>
      </c>
      <c r="B39" s="108"/>
      <c r="C39" s="108"/>
      <c r="D39" s="108"/>
      <c r="E39" s="108"/>
      <c r="F39" s="108"/>
      <c r="G39" s="108"/>
      <c r="H39" s="108"/>
      <c r="I39" s="108"/>
      <c r="J39" s="108"/>
      <c r="K39" s="108"/>
      <c r="L39" s="108"/>
    </row>
    <row r="40" spans="1:16" s="30" customFormat="1" ht="89.25" customHeight="1" x14ac:dyDescent="0.3">
      <c r="A40" s="41">
        <v>1</v>
      </c>
      <c r="B40" s="42" t="s">
        <v>58</v>
      </c>
      <c r="C40" s="9" t="s">
        <v>7</v>
      </c>
      <c r="D40" s="79">
        <f>SUM(H40)</f>
        <v>17104.72</v>
      </c>
      <c r="E40" s="80">
        <f t="shared" si="1"/>
        <v>17191.900000000001</v>
      </c>
      <c r="F40" s="89"/>
      <c r="G40" s="89"/>
      <c r="H40" s="93">
        <v>17104.72</v>
      </c>
      <c r="I40" s="93">
        <v>17191.900000000001</v>
      </c>
      <c r="J40" s="35"/>
      <c r="K40" s="29"/>
      <c r="L40" s="62" t="s">
        <v>75</v>
      </c>
      <c r="P40" s="31"/>
    </row>
    <row r="41" spans="1:16" ht="123.75" customHeight="1" x14ac:dyDescent="0.2">
      <c r="A41" s="45">
        <v>2</v>
      </c>
      <c r="B41" s="46" t="s">
        <v>13</v>
      </c>
      <c r="C41" s="47" t="s">
        <v>7</v>
      </c>
      <c r="D41" s="79">
        <f t="shared" ref="D41:D45" si="4">SUM(H41)</f>
        <v>24859.279999999999</v>
      </c>
      <c r="E41" s="80">
        <f t="shared" si="1"/>
        <v>11741.42</v>
      </c>
      <c r="F41" s="94"/>
      <c r="G41" s="94"/>
      <c r="H41" s="95">
        <v>24859.279999999999</v>
      </c>
      <c r="I41" s="96">
        <v>11741.42</v>
      </c>
      <c r="J41" s="49"/>
      <c r="K41" s="48"/>
      <c r="L41" s="63" t="s">
        <v>49</v>
      </c>
      <c r="P41" s="5"/>
    </row>
    <row r="42" spans="1:16" ht="56.25" x14ac:dyDescent="0.2">
      <c r="A42" s="45">
        <v>3</v>
      </c>
      <c r="B42" s="46" t="s">
        <v>67</v>
      </c>
      <c r="C42" s="47" t="s">
        <v>73</v>
      </c>
      <c r="D42" s="79">
        <f t="shared" ref="D42" si="5">SUM(H42)</f>
        <v>200</v>
      </c>
      <c r="E42" s="80">
        <f t="shared" ref="E42" si="6">SUM(I42)</f>
        <v>100</v>
      </c>
      <c r="F42" s="94"/>
      <c r="G42" s="94"/>
      <c r="H42" s="95">
        <v>200</v>
      </c>
      <c r="I42" s="96">
        <v>100</v>
      </c>
      <c r="J42" s="49"/>
      <c r="K42" s="48"/>
      <c r="L42" s="63" t="s">
        <v>72</v>
      </c>
      <c r="P42" s="5"/>
    </row>
    <row r="43" spans="1:16" x14ac:dyDescent="0.2">
      <c r="A43" s="45"/>
      <c r="B43" s="46" t="s">
        <v>69</v>
      </c>
      <c r="C43" s="47"/>
      <c r="D43" s="82">
        <f>SUM(D40:D42)</f>
        <v>42164</v>
      </c>
      <c r="E43" s="82">
        <f>SUM(E40:E42)</f>
        <v>29033.32</v>
      </c>
      <c r="F43" s="82"/>
      <c r="G43" s="82"/>
      <c r="H43" s="82">
        <f>SUM(H40:H42)</f>
        <v>42164</v>
      </c>
      <c r="I43" s="82">
        <f>SUM(I40:I42)</f>
        <v>29033.32</v>
      </c>
      <c r="J43" s="49"/>
      <c r="K43" s="48"/>
      <c r="L43" s="63"/>
      <c r="P43" s="5"/>
    </row>
    <row r="44" spans="1:16" ht="26.25" customHeight="1" x14ac:dyDescent="0.2">
      <c r="A44" s="109" t="s">
        <v>59</v>
      </c>
      <c r="B44" s="109"/>
      <c r="C44" s="109"/>
      <c r="D44" s="109"/>
      <c r="E44" s="109"/>
      <c r="F44" s="109"/>
      <c r="G44" s="109"/>
      <c r="H44" s="109"/>
      <c r="I44" s="109"/>
      <c r="J44" s="109"/>
      <c r="K44" s="109"/>
      <c r="L44" s="109"/>
      <c r="P44" s="5"/>
    </row>
    <row r="45" spans="1:16" ht="63" customHeight="1" x14ac:dyDescent="0.2">
      <c r="A45" s="51">
        <v>1</v>
      </c>
      <c r="B45" s="19" t="s">
        <v>19</v>
      </c>
      <c r="C45" s="9" t="s">
        <v>7</v>
      </c>
      <c r="D45" s="79">
        <f t="shared" si="4"/>
        <v>570.98</v>
      </c>
      <c r="E45" s="80">
        <f t="shared" si="1"/>
        <v>525.79999999999995</v>
      </c>
      <c r="F45" s="82"/>
      <c r="G45" s="97"/>
      <c r="H45" s="79">
        <v>570.98</v>
      </c>
      <c r="I45" s="79">
        <v>525.79999999999995</v>
      </c>
      <c r="J45" s="52"/>
      <c r="K45" s="52"/>
      <c r="L45" s="19" t="s">
        <v>68</v>
      </c>
      <c r="P45" s="5"/>
    </row>
    <row r="46" spans="1:16" ht="54.75" customHeight="1" x14ac:dyDescent="0.2">
      <c r="A46" s="2">
        <v>2</v>
      </c>
      <c r="B46" s="43" t="s">
        <v>18</v>
      </c>
      <c r="C46" s="9" t="s">
        <v>7</v>
      </c>
      <c r="D46" s="79">
        <f>H46</f>
        <v>800</v>
      </c>
      <c r="E46" s="80">
        <f t="shared" si="1"/>
        <v>799.96</v>
      </c>
      <c r="F46" s="86"/>
      <c r="G46" s="86"/>
      <c r="H46" s="90">
        <v>800</v>
      </c>
      <c r="I46" s="90">
        <v>799.96</v>
      </c>
      <c r="J46" s="38"/>
      <c r="K46" s="37"/>
      <c r="L46" s="69" t="s">
        <v>74</v>
      </c>
      <c r="P46" s="5"/>
    </row>
    <row r="47" spans="1:16" ht="19.5" customHeight="1" x14ac:dyDescent="0.2">
      <c r="A47" s="2"/>
      <c r="B47" s="15" t="s">
        <v>69</v>
      </c>
      <c r="C47" s="9"/>
      <c r="D47" s="82">
        <f>SUM(D45:D46)</f>
        <v>1370.98</v>
      </c>
      <c r="E47" s="82">
        <f t="shared" ref="E47:I47" si="7">SUM(E45:E46)</f>
        <v>1325.76</v>
      </c>
      <c r="F47" s="82"/>
      <c r="G47" s="82"/>
      <c r="H47" s="82">
        <f t="shared" si="7"/>
        <v>1370.98</v>
      </c>
      <c r="I47" s="82">
        <f t="shared" si="7"/>
        <v>1325.76</v>
      </c>
      <c r="J47" s="38"/>
      <c r="K47" s="37"/>
      <c r="L47" s="74"/>
      <c r="P47" s="5"/>
    </row>
    <row r="48" spans="1:16" ht="22.5" customHeight="1" x14ac:dyDescent="0.2">
      <c r="A48" s="107" t="s">
        <v>65</v>
      </c>
      <c r="B48" s="107"/>
      <c r="C48" s="107"/>
      <c r="D48" s="107"/>
      <c r="E48" s="107"/>
      <c r="F48" s="107"/>
      <c r="G48" s="107"/>
      <c r="H48" s="107"/>
      <c r="I48" s="107"/>
      <c r="J48" s="107"/>
      <c r="K48" s="107"/>
      <c r="L48" s="107"/>
    </row>
    <row r="49" spans="1:16" ht="130.5" customHeight="1" x14ac:dyDescent="0.2">
      <c r="A49" s="11">
        <v>1</v>
      </c>
      <c r="B49" s="44" t="s">
        <v>14</v>
      </c>
      <c r="C49" s="9" t="s">
        <v>7</v>
      </c>
      <c r="D49" s="80">
        <f t="shared" ref="D49:D50" si="8">SUM(H49)</f>
        <v>0</v>
      </c>
      <c r="E49" s="80">
        <f t="shared" si="1"/>
        <v>0</v>
      </c>
      <c r="F49" s="86"/>
      <c r="G49" s="86"/>
      <c r="H49" s="91">
        <v>0</v>
      </c>
      <c r="I49" s="91">
        <v>0</v>
      </c>
      <c r="J49" s="38"/>
      <c r="K49" s="37"/>
      <c r="L49" s="69" t="s">
        <v>60</v>
      </c>
      <c r="P49" s="5"/>
    </row>
    <row r="50" spans="1:16" ht="75" x14ac:dyDescent="0.2">
      <c r="A50" s="11">
        <v>2</v>
      </c>
      <c r="B50" s="44" t="s">
        <v>15</v>
      </c>
      <c r="C50" s="9" t="s">
        <v>7</v>
      </c>
      <c r="D50" s="80">
        <f t="shared" si="8"/>
        <v>43.61</v>
      </c>
      <c r="E50" s="80">
        <f t="shared" si="1"/>
        <v>26.16</v>
      </c>
      <c r="F50" s="86"/>
      <c r="G50" s="86"/>
      <c r="H50" s="91">
        <v>43.61</v>
      </c>
      <c r="I50" s="91">
        <v>26.16</v>
      </c>
      <c r="J50" s="38"/>
      <c r="K50" s="37"/>
      <c r="L50" s="68" t="s">
        <v>61</v>
      </c>
      <c r="P50" s="5"/>
    </row>
    <row r="51" spans="1:16" s="30" customFormat="1" ht="75" x14ac:dyDescent="0.3">
      <c r="A51" s="53">
        <v>3</v>
      </c>
      <c r="B51" s="27" t="s">
        <v>41</v>
      </c>
      <c r="C51" s="9" t="s">
        <v>7</v>
      </c>
      <c r="D51" s="83">
        <f t="shared" ref="D51:D54" si="9">SUM(H51)</f>
        <v>681.38</v>
      </c>
      <c r="E51" s="80">
        <f t="shared" si="1"/>
        <v>407.56</v>
      </c>
      <c r="F51" s="88"/>
      <c r="G51" s="89"/>
      <c r="H51" s="91">
        <v>681.38</v>
      </c>
      <c r="I51" s="91">
        <v>407.56</v>
      </c>
      <c r="J51" s="35"/>
      <c r="K51" s="29"/>
      <c r="L51" s="53" t="s">
        <v>62</v>
      </c>
      <c r="P51" s="32"/>
    </row>
    <row r="52" spans="1:16" s="30" customFormat="1" ht="78.75" customHeight="1" x14ac:dyDescent="0.3">
      <c r="A52" s="53">
        <v>4</v>
      </c>
      <c r="B52" s="27" t="s">
        <v>40</v>
      </c>
      <c r="C52" s="9" t="s">
        <v>7</v>
      </c>
      <c r="D52" s="83">
        <f t="shared" si="9"/>
        <v>321.10000000000002</v>
      </c>
      <c r="E52" s="80">
        <f t="shared" si="1"/>
        <v>321.10000000000002</v>
      </c>
      <c r="F52" s="88"/>
      <c r="G52" s="89"/>
      <c r="H52" s="91">
        <v>321.10000000000002</v>
      </c>
      <c r="I52" s="91">
        <v>321.10000000000002</v>
      </c>
      <c r="J52" s="35"/>
      <c r="K52" s="29"/>
      <c r="L52" s="72" t="s">
        <v>62</v>
      </c>
      <c r="P52" s="32"/>
    </row>
    <row r="53" spans="1:16" s="30" customFormat="1" ht="159.75" customHeight="1" x14ac:dyDescent="0.3">
      <c r="A53" s="53">
        <v>5</v>
      </c>
      <c r="B53" s="27" t="s">
        <v>63</v>
      </c>
      <c r="C53" s="9" t="s">
        <v>7</v>
      </c>
      <c r="D53" s="83">
        <f t="shared" si="9"/>
        <v>4.0650000000000004</v>
      </c>
      <c r="E53" s="80">
        <f t="shared" si="1"/>
        <v>4.0650000000000004</v>
      </c>
      <c r="F53" s="88"/>
      <c r="G53" s="89"/>
      <c r="H53" s="91">
        <v>4.0650000000000004</v>
      </c>
      <c r="I53" s="91">
        <v>4.0650000000000004</v>
      </c>
      <c r="J53" s="35"/>
      <c r="K53" s="29"/>
      <c r="L53" s="53" t="s">
        <v>64</v>
      </c>
      <c r="P53" s="32"/>
    </row>
    <row r="54" spans="1:16" s="30" customFormat="1" ht="108" customHeight="1" x14ac:dyDescent="0.3">
      <c r="A54" s="53">
        <v>6</v>
      </c>
      <c r="B54" s="27" t="s">
        <v>71</v>
      </c>
      <c r="C54" s="9" t="s">
        <v>7</v>
      </c>
      <c r="D54" s="83">
        <f t="shared" si="9"/>
        <v>250</v>
      </c>
      <c r="E54" s="80">
        <f t="shared" si="1"/>
        <v>243.58</v>
      </c>
      <c r="F54" s="88"/>
      <c r="G54" s="89"/>
      <c r="H54" s="91">
        <v>250</v>
      </c>
      <c r="I54" s="91">
        <v>243.58</v>
      </c>
      <c r="J54" s="35"/>
      <c r="K54" s="29"/>
      <c r="L54" s="53"/>
      <c r="P54" s="32"/>
    </row>
    <row r="55" spans="1:16" ht="33" customHeight="1" x14ac:dyDescent="0.2">
      <c r="A55" s="11"/>
      <c r="B55" s="15" t="s">
        <v>69</v>
      </c>
      <c r="C55" s="18"/>
      <c r="D55" s="81">
        <f>SUM(D49:D54)</f>
        <v>1300.1550000000002</v>
      </c>
      <c r="E55" s="81">
        <f>SUM(E49:E54)</f>
        <v>1002.4650000000001</v>
      </c>
      <c r="F55" s="81"/>
      <c r="G55" s="81"/>
      <c r="H55" s="81">
        <f>SUM(H49:H54)</f>
        <v>1300.1550000000002</v>
      </c>
      <c r="I55" s="81">
        <f>SUM(I49:I54)</f>
        <v>1002.4650000000001</v>
      </c>
      <c r="J55" s="23"/>
      <c r="K55" s="10"/>
      <c r="L55" s="64"/>
      <c r="P55" s="5"/>
    </row>
    <row r="56" spans="1:16" s="76" customFormat="1" ht="33.75" customHeight="1" x14ac:dyDescent="0.2">
      <c r="A56" s="75"/>
      <c r="B56" s="75" t="s">
        <v>70</v>
      </c>
      <c r="C56" s="75"/>
      <c r="D56" s="98">
        <f>D13+D38+D43+D47+D55</f>
        <v>103566.928</v>
      </c>
      <c r="E56" s="98">
        <f>E13+E38+E43+E47+E55</f>
        <v>83497.264999999999</v>
      </c>
      <c r="F56" s="98"/>
      <c r="G56" s="98"/>
      <c r="H56" s="98">
        <f>H13+H38+H43+H47+H55</f>
        <v>103566.928</v>
      </c>
      <c r="I56" s="98">
        <f>I13+I38+I43+I47+I55</f>
        <v>83497.264999999999</v>
      </c>
      <c r="J56" s="75"/>
      <c r="K56" s="75"/>
      <c r="L56" s="75"/>
    </row>
    <row r="57" spans="1:16" ht="27.75" customHeight="1" x14ac:dyDescent="0.2">
      <c r="A57" s="12"/>
      <c r="B57" s="58"/>
      <c r="C57" s="17"/>
      <c r="D57" s="84"/>
      <c r="E57" s="84"/>
      <c r="F57" s="84"/>
      <c r="G57" s="84"/>
      <c r="H57" s="85"/>
      <c r="I57" s="85"/>
      <c r="J57" s="22"/>
      <c r="K57" s="13"/>
      <c r="L57" s="65"/>
    </row>
    <row r="58" spans="1:16" x14ac:dyDescent="0.3">
      <c r="B58" s="136" t="s">
        <v>78</v>
      </c>
      <c r="C58" s="104"/>
      <c r="D58" s="99"/>
      <c r="E58" s="99"/>
      <c r="F58" s="99"/>
      <c r="G58" s="99"/>
      <c r="H58" s="100"/>
      <c r="I58" s="100"/>
      <c r="J58" s="101"/>
      <c r="K58" s="102"/>
      <c r="L58" s="103"/>
    </row>
    <row r="59" spans="1:16" x14ac:dyDescent="0.2">
      <c r="B59" s="135" t="s">
        <v>79</v>
      </c>
      <c r="C59" s="135"/>
      <c r="D59" s="135"/>
      <c r="E59" s="135"/>
      <c r="F59" s="135"/>
      <c r="G59" s="135"/>
      <c r="H59" s="135"/>
      <c r="I59" s="135"/>
      <c r="J59" s="135"/>
      <c r="K59" s="135"/>
      <c r="L59" s="135"/>
    </row>
  </sheetData>
  <mergeCells count="22">
    <mergeCell ref="D5:E7"/>
    <mergeCell ref="K6:K7"/>
    <mergeCell ref="L4:L7"/>
    <mergeCell ref="H7:I7"/>
    <mergeCell ref="H6:I6"/>
    <mergeCell ref="G6:G7"/>
    <mergeCell ref="B59:L59"/>
    <mergeCell ref="J1:L1"/>
    <mergeCell ref="A10:L10"/>
    <mergeCell ref="A14:L14"/>
    <mergeCell ref="A39:L39"/>
    <mergeCell ref="A44:L44"/>
    <mergeCell ref="A48:L48"/>
    <mergeCell ref="A2:L2"/>
    <mergeCell ref="B3:L3"/>
    <mergeCell ref="A4:A7"/>
    <mergeCell ref="B4:B7"/>
    <mergeCell ref="C4:C7"/>
    <mergeCell ref="D4:K4"/>
    <mergeCell ref="F5:K5"/>
    <mergeCell ref="F6:F7"/>
    <mergeCell ref="J6:J7"/>
  </mergeCells>
  <pageMargins left="0.59055118110236227" right="0" top="0.55118110236220474" bottom="0.19685039370078741" header="0.43307086614173229" footer="0.35433070866141736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план 2019  (2)</vt:lpstr>
      <vt:lpstr>'план 2019  (2)'!Область_печати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RePack by Diakov</cp:lastModifiedBy>
  <cp:lastPrinted>2020-02-21T09:33:53Z</cp:lastPrinted>
  <dcterms:created xsi:type="dcterms:W3CDTF">2010-10-15T07:21:08Z</dcterms:created>
  <dcterms:modified xsi:type="dcterms:W3CDTF">2020-02-21T10:10:40Z</dcterms:modified>
</cp:coreProperties>
</file>